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1.1 - Odborářská 68-675, ..." sheetId="2" r:id="rId2"/>
    <sheet name="1.2 - Odborářská 68-675, ..." sheetId="3" r:id="rId3"/>
    <sheet name="2.1 - Odborářská 70-676, ..." sheetId="4" r:id="rId4"/>
    <sheet name="2.2 - Odborářská 70-676, ..." sheetId="5" r:id="rId5"/>
    <sheet name="3.1 - Odborářská 72-677, ..." sheetId="6" r:id="rId6"/>
    <sheet name="3.2 - Odborářská 72-677, ..." sheetId="7" r:id="rId7"/>
    <sheet name="4.1 - Odborářská 74-678, ..." sheetId="8" r:id="rId8"/>
    <sheet name="4.2 - Odborářská 74-678, ..." sheetId="9" r:id="rId9"/>
    <sheet name="5.1 - Horní 29-679, Osvět..." sheetId="10" r:id="rId10"/>
    <sheet name="5.2 - Horní 29-679, Osvět..." sheetId="11" r:id="rId11"/>
    <sheet name="6.1 - Opravy omítek a mal...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'1.1 - Odborářská 68-675, ...'!$C$119:$K$151</definedName>
    <definedName name="_xlnm.Print_Area" localSheetId="1">'1.1 - Odborářská 68-675, ...'!$C$4:$J$76,'1.1 - Odborářská 68-675, ...'!$C$82:$J$101,'1.1 - Odborářská 68-675, ...'!$C$107:$J$151</definedName>
    <definedName name="_xlnm.Print_Titles" localSheetId="1">'1.1 - Odborářská 68-675, ...'!$119:$119</definedName>
    <definedName name="_xlnm._FilterDatabase" localSheetId="2" hidden="1">'1.2 - Odborářská 68-675, ...'!$C$122:$K$153</definedName>
    <definedName name="_xlnm.Print_Area" localSheetId="2">'1.2 - Odborářská 68-675, ...'!$C$4:$J$76,'1.2 - Odborářská 68-675, ...'!$C$82:$J$104,'1.2 - Odborářská 68-675, ...'!$C$110:$J$153</definedName>
    <definedName name="_xlnm.Print_Titles" localSheetId="2">'1.2 - Odborářská 68-675, ...'!$122:$122</definedName>
    <definedName name="_xlnm._FilterDatabase" localSheetId="3" hidden="1">'2.1 - Odborářská 70-676, ...'!$C$119:$K$151</definedName>
    <definedName name="_xlnm.Print_Area" localSheetId="3">'2.1 - Odborářská 70-676, ...'!$C$4:$J$76,'2.1 - Odborářská 70-676, ...'!$C$82:$J$101,'2.1 - Odborářská 70-676, ...'!$C$107:$J$151</definedName>
    <definedName name="_xlnm.Print_Titles" localSheetId="3">'2.1 - Odborářská 70-676, ...'!$119:$119</definedName>
    <definedName name="_xlnm._FilterDatabase" localSheetId="4" hidden="1">'2.2 - Odborářská 70-676, ...'!$C$122:$K$153</definedName>
    <definedName name="_xlnm.Print_Area" localSheetId="4">'2.2 - Odborářská 70-676, ...'!$C$4:$J$76,'2.2 - Odborářská 70-676, ...'!$C$82:$J$104,'2.2 - Odborářská 70-676, ...'!$C$110:$J$153</definedName>
    <definedName name="_xlnm.Print_Titles" localSheetId="4">'2.2 - Odborářská 70-676, ...'!$122:$122</definedName>
    <definedName name="_xlnm._FilterDatabase" localSheetId="5" hidden="1">'3.1 - Odborářská 72-677, ...'!$C$119:$K$151</definedName>
    <definedName name="_xlnm.Print_Area" localSheetId="5">'3.1 - Odborářská 72-677, ...'!$C$4:$J$76,'3.1 - Odborářská 72-677, ...'!$C$82:$J$101,'3.1 - Odborářská 72-677, ...'!$C$107:$J$151</definedName>
    <definedName name="_xlnm.Print_Titles" localSheetId="5">'3.1 - Odborářská 72-677, ...'!$119:$119</definedName>
    <definedName name="_xlnm._FilterDatabase" localSheetId="6" hidden="1">'3.2 - Odborářská 72-677, ...'!$C$122:$K$155</definedName>
    <definedName name="_xlnm.Print_Area" localSheetId="6">'3.2 - Odborářská 72-677, ...'!$C$4:$J$76,'3.2 - Odborářská 72-677, ...'!$C$82:$J$104,'3.2 - Odborářská 72-677, ...'!$C$110:$J$155</definedName>
    <definedName name="_xlnm.Print_Titles" localSheetId="6">'3.2 - Odborářská 72-677, ...'!$122:$122</definedName>
    <definedName name="_xlnm._FilterDatabase" localSheetId="7" hidden="1">'4.1 - Odborářská 74-678, ...'!$C$119:$K$150</definedName>
    <definedName name="_xlnm.Print_Area" localSheetId="7">'4.1 - Odborářská 74-678, ...'!$C$4:$J$76,'4.1 - Odborářská 74-678, ...'!$C$82:$J$101,'4.1 - Odborářská 74-678, ...'!$C$107:$J$150</definedName>
    <definedName name="_xlnm.Print_Titles" localSheetId="7">'4.1 - Odborářská 74-678, ...'!$119:$119</definedName>
    <definedName name="_xlnm._FilterDatabase" localSheetId="8" hidden="1">'4.2 - Odborářská 74-678, ...'!$C$122:$K$153</definedName>
    <definedName name="_xlnm.Print_Area" localSheetId="8">'4.2 - Odborářská 74-678, ...'!$C$4:$J$76,'4.2 - Odborářská 74-678, ...'!$C$82:$J$104,'4.2 - Odborářská 74-678, ...'!$C$110:$J$153</definedName>
    <definedName name="_xlnm.Print_Titles" localSheetId="8">'4.2 - Odborářská 74-678, ...'!$122:$122</definedName>
    <definedName name="_xlnm._FilterDatabase" localSheetId="9" hidden="1">'5.1 - Horní 29-679, Osvět...'!$C$119:$K$150</definedName>
    <definedName name="_xlnm.Print_Area" localSheetId="9">'5.1 - Horní 29-679, Osvět...'!$C$4:$J$76,'5.1 - Horní 29-679, Osvět...'!$C$82:$J$101,'5.1 - Horní 29-679, Osvět...'!$C$107:$J$150</definedName>
    <definedName name="_xlnm.Print_Titles" localSheetId="9">'5.1 - Horní 29-679, Osvět...'!$119:$119</definedName>
    <definedName name="_xlnm._FilterDatabase" localSheetId="10" hidden="1">'5.2 - Horní 29-679, Osvět...'!$C$122:$K$153</definedName>
    <definedName name="_xlnm.Print_Area" localSheetId="10">'5.2 - Horní 29-679, Osvět...'!$C$4:$J$76,'5.2 - Horní 29-679, Osvět...'!$C$82:$J$104,'5.2 - Horní 29-679, Osvět...'!$C$110:$J$153</definedName>
    <definedName name="_xlnm.Print_Titles" localSheetId="10">'5.2 - Horní 29-679, Osvět...'!$122:$122</definedName>
    <definedName name="_xlnm._FilterDatabase" localSheetId="11" hidden="1">'6.1 - Opravy omítek a mal...'!$C$124:$K$153</definedName>
    <definedName name="_xlnm.Print_Area" localSheetId="11">'6.1 - Opravy omítek a mal...'!$C$4:$J$76,'6.1 - Opravy omítek a mal...'!$C$82:$J$106,'6.1 - Opravy omítek a mal...'!$C$112:$J$153</definedName>
    <definedName name="_xlnm.Print_Titles" localSheetId="11">'6.1 - Opravy omítek a mal...'!$124:$124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53"/>
  <c r="BH153"/>
  <c r="BG153"/>
  <c r="BE153"/>
  <c r="T153"/>
  <c r="T152"/>
  <c r="R153"/>
  <c r="R152"/>
  <c r="P153"/>
  <c r="P152"/>
  <c r="BI151"/>
  <c r="BH151"/>
  <c r="BG151"/>
  <c r="BE151"/>
  <c r="T151"/>
  <c r="T150"/>
  <c r="T149"/>
  <c r="R151"/>
  <c r="R150"/>
  <c r="R149"/>
  <c r="P151"/>
  <c r="P150"/>
  <c r="P149"/>
  <c r="BI148"/>
  <c r="BH148"/>
  <c r="BG148"/>
  <c r="BE148"/>
  <c r="T148"/>
  <c r="T147"/>
  <c r="R148"/>
  <c r="R147"/>
  <c r="P148"/>
  <c r="P147"/>
  <c r="BI146"/>
  <c r="BH146"/>
  <c r="BG146"/>
  <c r="BE146"/>
  <c r="T146"/>
  <c r="T145"/>
  <c r="T144"/>
  <c r="R146"/>
  <c r="R145"/>
  <c r="R144"/>
  <c r="P146"/>
  <c r="P145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92"/>
  <c r="J23"/>
  <c r="J21"/>
  <c r="E21"/>
  <c r="J91"/>
  <c r="J20"/>
  <c r="J18"/>
  <c r="E18"/>
  <c r="F92"/>
  <c r="J17"/>
  <c r="J15"/>
  <c r="E15"/>
  <c r="F121"/>
  <c r="J14"/>
  <c r="J12"/>
  <c r="J89"/>
  <c r="E7"/>
  <c r="E85"/>
  <c i="11" r="J37"/>
  <c r="J36"/>
  <c i="1" r="AY104"/>
  <c i="11" r="J35"/>
  <c i="1" r="AX104"/>
  <c i="11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113"/>
  <c i="10" r="J37"/>
  <c r="J36"/>
  <c i="1" r="AY103"/>
  <c i="10" r="J35"/>
  <c i="1" r="AX103"/>
  <c i="10"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9" r="J37"/>
  <c r="J36"/>
  <c i="1" r="AY102"/>
  <c i="9" r="J35"/>
  <c i="1" r="AX102"/>
  <c i="9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117"/>
  <c r="E7"/>
  <c r="E113"/>
  <c i="8" r="J37"/>
  <c r="J36"/>
  <c i="1" r="AY101"/>
  <c i="8" r="J35"/>
  <c i="1" r="AX101"/>
  <c i="8"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110"/>
  <c i="7" r="J37"/>
  <c r="J36"/>
  <c i="1" r="AY100"/>
  <c i="7" r="J35"/>
  <c i="1" r="AX100"/>
  <c i="7"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119"/>
  <c r="J14"/>
  <c r="J12"/>
  <c r="J117"/>
  <c r="E7"/>
  <c r="E113"/>
  <c i="6" r="J37"/>
  <c r="J36"/>
  <c i="1" r="AY99"/>
  <c i="6" r="J35"/>
  <c i="1" r="AX99"/>
  <c i="6"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91"/>
  <c r="J14"/>
  <c r="J12"/>
  <c r="J114"/>
  <c r="E7"/>
  <c r="E85"/>
  <c i="5" r="J37"/>
  <c r="J36"/>
  <c i="1" r="AY98"/>
  <c i="5" r="J35"/>
  <c i="1" r="AX98"/>
  <c i="5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89"/>
  <c r="E7"/>
  <c r="E85"/>
  <c i="4" r="J37"/>
  <c r="J36"/>
  <c i="1" r="AY97"/>
  <c i="4" r="J35"/>
  <c i="1" r="AX97"/>
  <c i="4"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89"/>
  <c r="E7"/>
  <c r="E110"/>
  <c i="3" r="J37"/>
  <c r="J36"/>
  <c i="1" r="AY96"/>
  <c i="3" r="J35"/>
  <c i="1" r="AX96"/>
  <c i="3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89"/>
  <c r="E7"/>
  <c r="E113"/>
  <c i="2" r="J37"/>
  <c r="J36"/>
  <c i="1" r="AY95"/>
  <c i="2" r="J35"/>
  <c i="1" r="AX95"/>
  <c i="2"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110"/>
  <c i="1" r="L90"/>
  <c r="AM90"/>
  <c r="AM89"/>
  <c r="L89"/>
  <c r="AM87"/>
  <c r="L87"/>
  <c r="L85"/>
  <c r="L84"/>
  <c i="2" r="J149"/>
  <c r="J144"/>
  <c r="BK141"/>
  <c r="BK139"/>
  <c r="BK127"/>
  <c r="BK123"/>
  <c r="J137"/>
  <c r="J135"/>
  <c r="J133"/>
  <c r="J131"/>
  <c r="BK126"/>
  <c r="BK149"/>
  <c r="BK146"/>
  <c r="J145"/>
  <c i="3" r="BK149"/>
  <c r="BK144"/>
  <c r="J136"/>
  <c r="J129"/>
  <c r="J147"/>
  <c r="BK139"/>
  <c r="BK151"/>
  <c r="J145"/>
  <c r="BK130"/>
  <c r="BK147"/>
  <c r="J135"/>
  <c i="4" r="J149"/>
  <c r="BK140"/>
  <c r="J131"/>
  <c r="BK151"/>
  <c r="J143"/>
  <c r="J139"/>
  <c r="BK133"/>
  <c r="BK124"/>
  <c r="BK147"/>
  <c r="BK132"/>
  <c r="J151"/>
  <c r="BK139"/>
  <c r="BK131"/>
  <c i="5" r="BK151"/>
  <c r="J144"/>
  <c r="J142"/>
  <c r="J132"/>
  <c r="J148"/>
  <c r="BK144"/>
  <c r="J127"/>
  <c r="BK137"/>
  <c r="BK129"/>
  <c r="J151"/>
  <c r="J135"/>
  <c i="6" r="BK151"/>
  <c r="J147"/>
  <c r="BK140"/>
  <c r="BK134"/>
  <c r="J149"/>
  <c r="J144"/>
  <c r="J133"/>
  <c r="BK150"/>
  <c r="J143"/>
  <c r="J137"/>
  <c r="BK133"/>
  <c r="J125"/>
  <c r="BK124"/>
  <c r="BK148"/>
  <c r="J140"/>
  <c r="BK138"/>
  <c r="J136"/>
  <c r="BK125"/>
  <c i="7" r="J149"/>
  <c r="BK143"/>
  <c r="J137"/>
  <c r="J154"/>
  <c r="J150"/>
  <c r="J135"/>
  <c r="BK150"/>
  <c r="BK146"/>
  <c r="J132"/>
  <c r="J155"/>
  <c r="J144"/>
  <c r="BK135"/>
  <c i="8" r="BK148"/>
  <c r="J140"/>
  <c r="J136"/>
  <c r="J131"/>
  <c r="J138"/>
  <c r="BK125"/>
  <c r="J144"/>
  <c r="J137"/>
  <c r="BK126"/>
  <c r="BK150"/>
  <c r="J145"/>
  <c r="J134"/>
  <c r="BK123"/>
  <c i="9" r="J139"/>
  <c r="J127"/>
  <c r="J147"/>
  <c r="J143"/>
  <c r="BK138"/>
  <c r="BK132"/>
  <c r="BK126"/>
  <c r="J150"/>
  <c r="J138"/>
  <c r="BK130"/>
  <c r="J149"/>
  <c i="10" r="J149"/>
  <c r="BK140"/>
  <c r="J131"/>
  <c r="BK139"/>
  <c r="J138"/>
  <c r="BK137"/>
  <c r="BK132"/>
  <c r="BK149"/>
  <c r="BK143"/>
  <c r="J135"/>
  <c r="BK130"/>
  <c r="BK144"/>
  <c r="J134"/>
  <c r="BK124"/>
  <c i="11" r="J150"/>
  <c r="J143"/>
  <c r="J133"/>
  <c r="J127"/>
  <c r="J147"/>
  <c r="J139"/>
  <c r="BK153"/>
  <c r="BK143"/>
  <c r="BK135"/>
  <c r="BK150"/>
  <c r="BK127"/>
  <c i="12" r="J141"/>
  <c r="BK131"/>
  <c r="BK148"/>
  <c r="J135"/>
  <c r="BK143"/>
  <c r="BK133"/>
  <c r="BK151"/>
  <c r="J139"/>
  <c r="J133"/>
  <c i="2" r="BK150"/>
  <c r="BK147"/>
  <c r="BK142"/>
  <c r="BK140"/>
  <c r="BK137"/>
  <c r="BK124"/>
  <c r="J150"/>
  <c r="J136"/>
  <c r="J134"/>
  <c r="J132"/>
  <c r="J127"/>
  <c r="BK151"/>
  <c r="J146"/>
  <c i="3" r="BK150"/>
  <c r="J148"/>
  <c r="J139"/>
  <c r="J132"/>
  <c r="BK126"/>
  <c r="BK143"/>
  <c r="BK137"/>
  <c r="BK129"/>
  <c r="J149"/>
  <c r="BK136"/>
  <c r="J152"/>
  <c r="J142"/>
  <c r="J127"/>
  <c i="4" r="BK146"/>
  <c r="BK135"/>
  <c r="J146"/>
  <c r="BK142"/>
  <c r="J138"/>
  <c r="J132"/>
  <c r="J123"/>
  <c r="BK137"/>
  <c r="BK126"/>
  <c r="BK144"/>
  <c r="BK141"/>
  <c r="J134"/>
  <c r="BK123"/>
  <c i="5" r="BK150"/>
  <c r="BK145"/>
  <c r="J139"/>
  <c r="BK135"/>
  <c r="BK153"/>
  <c r="J138"/>
  <c r="J149"/>
  <c r="BK132"/>
  <c r="BK126"/>
  <c r="BK139"/>
  <c r="J126"/>
  <c i="6" r="J148"/>
  <c r="BK143"/>
  <c r="BK137"/>
  <c r="BK123"/>
  <c r="J142"/>
  <c r="BK131"/>
  <c r="J123"/>
  <c r="BK144"/>
  <c r="BK139"/>
  <c r="BK135"/>
  <c r="J130"/>
  <c r="BK132"/>
  <c i="7" r="BK154"/>
  <c r="J146"/>
  <c r="J138"/>
  <c r="BK127"/>
  <c r="BK151"/>
  <c r="BK145"/>
  <c r="BK155"/>
  <c r="BK149"/>
  <c r="J143"/>
  <c r="BK138"/>
  <c r="J129"/>
  <c r="J145"/>
  <c r="BK136"/>
  <c r="J127"/>
  <c i="8" r="BK142"/>
  <c r="BK135"/>
  <c r="BK130"/>
  <c r="BK140"/>
  <c r="J135"/>
  <c r="J147"/>
  <c r="BK139"/>
  <c r="J132"/>
  <c r="BK124"/>
  <c r="J148"/>
  <c r="J143"/>
  <c r="BK132"/>
  <c r="J124"/>
  <c i="9" r="BK142"/>
  <c r="J132"/>
  <c r="BK151"/>
  <c r="J146"/>
  <c r="BK139"/>
  <c r="J135"/>
  <c r="J130"/>
  <c r="J153"/>
  <c r="BK146"/>
  <c r="J136"/>
  <c r="BK129"/>
  <c i="10" r="J150"/>
  <c r="J139"/>
  <c r="J127"/>
  <c r="J142"/>
  <c r="J133"/>
  <c r="J124"/>
  <c r="J146"/>
  <c r="BK138"/>
  <c r="BK134"/>
  <c r="J126"/>
  <c r="J145"/>
  <c r="J140"/>
  <c i="11" r="J153"/>
  <c r="J148"/>
  <c r="J137"/>
  <c r="BK132"/>
  <c r="BK152"/>
  <c r="J146"/>
  <c r="BK136"/>
  <c r="BK144"/>
  <c r="BK138"/>
  <c r="J126"/>
  <c r="J138"/>
  <c r="BK126"/>
  <c i="12" r="BK140"/>
  <c r="BK130"/>
  <c r="BK146"/>
  <c r="BK136"/>
  <c r="J151"/>
  <c r="BK139"/>
  <c r="J128"/>
  <c r="BK141"/>
  <c r="J134"/>
  <c i="2" r="J151"/>
  <c r="J143"/>
  <c r="J141"/>
  <c r="J139"/>
  <c r="J126"/>
  <c r="J123"/>
  <c r="BK136"/>
  <c r="BK134"/>
  <c r="BK132"/>
  <c r="BK130"/>
  <c r="BK125"/>
  <c r="J148"/>
  <c r="BK144"/>
  <c i="1" r="AS94"/>
  <c i="3" r="BK135"/>
  <c r="BK153"/>
  <c r="BK145"/>
  <c r="BK132"/>
  <c r="J153"/>
  <c r="BK148"/>
  <c r="J137"/>
  <c r="J144"/>
  <c r="J130"/>
  <c i="4" r="BK148"/>
  <c r="J136"/>
  <c r="J126"/>
  <c r="J147"/>
  <c r="J141"/>
  <c r="J137"/>
  <c r="BK130"/>
  <c r="BK150"/>
  <c r="BK145"/>
  <c r="J130"/>
  <c r="BK149"/>
  <c r="J142"/>
  <c r="BK136"/>
  <c r="BK125"/>
  <c i="5" r="BK152"/>
  <c r="BK146"/>
  <c r="BK138"/>
  <c r="J133"/>
  <c r="J150"/>
  <c r="J147"/>
  <c r="J136"/>
  <c r="BK147"/>
  <c r="BK127"/>
  <c r="BK143"/>
  <c r="J137"/>
  <c i="6" r="J150"/>
  <c r="J146"/>
  <c r="J139"/>
  <c r="J131"/>
  <c r="BK146"/>
  <c r="J135"/>
  <c r="J124"/>
  <c r="J145"/>
  <c r="BK142"/>
  <c r="J134"/>
  <c r="J127"/>
  <c r="BK130"/>
  <c i="7" r="J147"/>
  <c r="J142"/>
  <c r="J136"/>
  <c r="BK126"/>
  <c r="J148"/>
  <c r="BK129"/>
  <c r="BK148"/>
  <c r="BK142"/>
  <c r="BK133"/>
  <c r="J126"/>
  <c r="J151"/>
  <c r="J133"/>
  <c i="8" r="J146"/>
  <c r="BK137"/>
  <c r="J133"/>
  <c r="BK143"/>
  <c r="J130"/>
  <c r="BK146"/>
  <c r="BK138"/>
  <c r="BK131"/>
  <c r="J125"/>
  <c r="J149"/>
  <c r="BK144"/>
  <c r="BK141"/>
  <c r="BK127"/>
  <c i="9" r="J144"/>
  <c r="J137"/>
  <c r="BK152"/>
  <c r="BK148"/>
  <c r="J142"/>
  <c r="J133"/>
  <c r="BK127"/>
  <c r="J151"/>
  <c r="J145"/>
  <c r="BK133"/>
  <c r="BK150"/>
  <c r="BK147"/>
  <c i="10" r="BK146"/>
  <c r="BK133"/>
  <c r="BK148"/>
  <c r="J141"/>
  <c r="BK135"/>
  <c r="BK127"/>
  <c r="J147"/>
  <c r="BK142"/>
  <c r="J132"/>
  <c r="J123"/>
  <c r="BK141"/>
  <c r="J125"/>
  <c i="11" r="BK151"/>
  <c r="BK145"/>
  <c r="J136"/>
  <c r="J130"/>
  <c r="J151"/>
  <c r="J145"/>
  <c r="BK137"/>
  <c r="BK147"/>
  <c r="BK142"/>
  <c r="BK130"/>
  <c r="J152"/>
  <c r="BK133"/>
  <c i="12" r="BK134"/>
  <c r="J129"/>
  <c r="J140"/>
  <c r="BK153"/>
  <c r="J136"/>
  <c r="J130"/>
  <c r="J143"/>
  <c r="BK138"/>
  <c r="BK129"/>
  <c i="2" r="BK148"/>
  <c r="BK143"/>
  <c r="J142"/>
  <c r="J140"/>
  <c r="J138"/>
  <c r="J125"/>
  <c r="BK138"/>
  <c r="BK135"/>
  <c r="BK133"/>
  <c r="BK131"/>
  <c r="J130"/>
  <c r="J124"/>
  <c r="J147"/>
  <c r="BK145"/>
  <c i="3" r="J151"/>
  <c r="J146"/>
  <c r="BK138"/>
  <c r="J133"/>
  <c r="BK152"/>
  <c r="BK142"/>
  <c r="BK133"/>
  <c r="J126"/>
  <c r="J150"/>
  <c r="J143"/>
  <c r="BK127"/>
  <c r="BK146"/>
  <c r="J138"/>
  <c i="4" r="J150"/>
  <c r="J144"/>
  <c r="BK134"/>
  <c r="J124"/>
  <c r="J145"/>
  <c r="J140"/>
  <c r="J135"/>
  <c r="BK127"/>
  <c r="J148"/>
  <c r="J133"/>
  <c r="J125"/>
  <c r="BK143"/>
  <c r="BK138"/>
  <c r="J127"/>
  <c i="5" r="J153"/>
  <c r="BK148"/>
  <c r="J143"/>
  <c r="BK136"/>
  <c r="J129"/>
  <c r="BK149"/>
  <c r="J145"/>
  <c r="J130"/>
  <c r="J146"/>
  <c r="BK130"/>
  <c r="J152"/>
  <c r="BK142"/>
  <c r="BK133"/>
  <c i="6" r="BK149"/>
  <c r="BK145"/>
  <c r="J138"/>
  <c r="J132"/>
  <c r="BK147"/>
  <c r="BK141"/>
  <c r="BK127"/>
  <c r="J151"/>
  <c r="J141"/>
  <c r="BK136"/>
  <c r="J126"/>
  <c r="BK126"/>
  <c i="7" r="J153"/>
  <c r="BK144"/>
  <c r="J130"/>
  <c r="BK153"/>
  <c r="J139"/>
  <c r="BK152"/>
  <c r="BK147"/>
  <c r="BK139"/>
  <c r="BK130"/>
  <c r="J152"/>
  <c r="BK137"/>
  <c r="BK132"/>
  <c i="8" r="BK145"/>
  <c r="J139"/>
  <c r="BK134"/>
  <c r="J150"/>
  <c r="BK136"/>
  <c r="BK149"/>
  <c r="J141"/>
  <c r="BK133"/>
  <c r="J127"/>
  <c r="J123"/>
  <c r="BK147"/>
  <c r="J142"/>
  <c r="J126"/>
  <c i="9" r="BK143"/>
  <c r="BK136"/>
  <c r="J126"/>
  <c r="BK149"/>
  <c r="BK145"/>
  <c r="BK137"/>
  <c r="J129"/>
  <c r="J152"/>
  <c r="BK144"/>
  <c r="BK135"/>
  <c r="BK153"/>
  <c r="J148"/>
  <c i="10" r="BK147"/>
  <c r="J137"/>
  <c r="BK150"/>
  <c r="J144"/>
  <c r="J136"/>
  <c r="J130"/>
  <c r="J148"/>
  <c r="BK145"/>
  <c r="BK136"/>
  <c r="BK131"/>
  <c r="BK125"/>
  <c r="J143"/>
  <c r="BK126"/>
  <c r="BK123"/>
  <c i="11" r="BK149"/>
  <c r="J144"/>
  <c r="J135"/>
  <c r="BK129"/>
  <c r="BK148"/>
  <c r="J142"/>
  <c r="J129"/>
  <c r="BK146"/>
  <c r="BK139"/>
  <c r="J132"/>
  <c r="J149"/>
  <c i="12" r="J148"/>
  <c r="BK132"/>
  <c r="J153"/>
  <c r="J138"/>
  <c r="BK128"/>
  <c r="J142"/>
  <c r="J131"/>
  <c r="J146"/>
  <c r="BK142"/>
  <c r="BK135"/>
  <c r="J132"/>
  <c i="2" l="1" r="P122"/>
  <c r="P121"/>
  <c r="T129"/>
  <c r="T128"/>
  <c i="3" r="P125"/>
  <c r="P128"/>
  <c r="BK131"/>
  <c r="J131"/>
  <c r="J100"/>
  <c r="BK134"/>
  <c r="J134"/>
  <c r="J101"/>
  <c r="P141"/>
  <c r="P140"/>
  <c i="4" r="R122"/>
  <c r="R121"/>
  <c r="R129"/>
  <c r="R128"/>
  <c i="5" r="R125"/>
  <c r="P128"/>
  <c r="T131"/>
  <c r="P134"/>
  <c r="R141"/>
  <c r="R140"/>
  <c i="6" r="R122"/>
  <c r="R121"/>
  <c r="P129"/>
  <c r="P128"/>
  <c i="7" r="BK125"/>
  <c r="J125"/>
  <c r="J98"/>
  <c r="BK128"/>
  <c r="J128"/>
  <c r="J99"/>
  <c r="BK131"/>
  <c r="J131"/>
  <c r="J100"/>
  <c r="T134"/>
  <c r="P141"/>
  <c r="P140"/>
  <c i="8" r="BK122"/>
  <c r="J122"/>
  <c r="J98"/>
  <c r="T129"/>
  <c r="T128"/>
  <c i="9" r="P125"/>
  <c r="P128"/>
  <c r="P131"/>
  <c r="P134"/>
  <c r="P141"/>
  <c r="P140"/>
  <c i="10" r="R122"/>
  <c r="R121"/>
  <c r="T129"/>
  <c r="T128"/>
  <c i="11" r="P125"/>
  <c r="BK128"/>
  <c r="J128"/>
  <c r="J99"/>
  <c r="T128"/>
  <c r="R131"/>
  <c r="P134"/>
  <c r="BK141"/>
  <c r="J141"/>
  <c r="J103"/>
  <c r="T141"/>
  <c r="T140"/>
  <c i="12" r="R127"/>
  <c r="P137"/>
  <c i="2" r="T122"/>
  <c r="T121"/>
  <c r="P129"/>
  <c r="P128"/>
  <c i="3" r="BK125"/>
  <c r="J125"/>
  <c r="J98"/>
  <c r="BK128"/>
  <c r="J128"/>
  <c r="J99"/>
  <c r="P131"/>
  <c r="P134"/>
  <c r="R141"/>
  <c r="R140"/>
  <c i="4" r="P122"/>
  <c r="P121"/>
  <c r="P129"/>
  <c r="P128"/>
  <c i="5" r="P125"/>
  <c r="R128"/>
  <c r="P131"/>
  <c r="R134"/>
  <c r="T141"/>
  <c r="T140"/>
  <c i="6" r="T122"/>
  <c r="T121"/>
  <c r="BK129"/>
  <c r="BK128"/>
  <c r="J128"/>
  <c r="J99"/>
  <c i="7" r="P125"/>
  <c r="R128"/>
  <c r="R131"/>
  <c r="P134"/>
  <c r="BK141"/>
  <c r="J141"/>
  <c r="J103"/>
  <c i="8" r="T122"/>
  <c r="T121"/>
  <c r="T120"/>
  <c r="BK129"/>
  <c r="J129"/>
  <c r="J100"/>
  <c i="9" r="R125"/>
  <c r="R128"/>
  <c r="R131"/>
  <c r="R134"/>
  <c r="T141"/>
  <c r="T140"/>
  <c i="10" r="BK122"/>
  <c r="J122"/>
  <c r="J98"/>
  <c r="BK129"/>
  <c r="BK128"/>
  <c r="J128"/>
  <c r="J99"/>
  <c i="12" r="BK127"/>
  <c r="BK126"/>
  <c r="J126"/>
  <c r="J97"/>
  <c r="BK137"/>
  <c r="J137"/>
  <c r="J99"/>
  <c i="2" r="BK122"/>
  <c r="J122"/>
  <c r="J98"/>
  <c r="BK129"/>
  <c r="J129"/>
  <c r="J100"/>
  <c i="3" r="T125"/>
  <c r="T128"/>
  <c r="T131"/>
  <c r="T134"/>
  <c r="BK141"/>
  <c r="J141"/>
  <c r="J103"/>
  <c i="4" r="T122"/>
  <c r="T121"/>
  <c r="BK129"/>
  <c r="J129"/>
  <c r="J100"/>
  <c i="5" r="BK125"/>
  <c r="J125"/>
  <c r="J98"/>
  <c r="BK128"/>
  <c r="J128"/>
  <c r="J99"/>
  <c r="BK131"/>
  <c r="J131"/>
  <c r="J100"/>
  <c r="BK134"/>
  <c r="J134"/>
  <c r="J101"/>
  <c r="BK141"/>
  <c r="J141"/>
  <c r="J103"/>
  <c i="6" r="BK122"/>
  <c r="J122"/>
  <c r="J98"/>
  <c r="T129"/>
  <c r="T128"/>
  <c i="7" r="R125"/>
  <c r="P128"/>
  <c r="P131"/>
  <c r="BK134"/>
  <c r="J134"/>
  <c r="J101"/>
  <c r="T141"/>
  <c r="T140"/>
  <c i="8" r="P122"/>
  <c r="P121"/>
  <c r="R129"/>
  <c r="R128"/>
  <c i="9" r="BK125"/>
  <c r="J125"/>
  <c r="J98"/>
  <c r="BK128"/>
  <c r="J128"/>
  <c r="J99"/>
  <c r="T128"/>
  <c r="T131"/>
  <c r="T134"/>
  <c r="R141"/>
  <c r="R140"/>
  <c i="10" r="T122"/>
  <c r="T121"/>
  <c r="T120"/>
  <c r="R129"/>
  <c r="R128"/>
  <c i="11" r="R125"/>
  <c r="P128"/>
  <c r="BK131"/>
  <c r="J131"/>
  <c r="J100"/>
  <c r="T131"/>
  <c r="R134"/>
  <c r="R141"/>
  <c r="R140"/>
  <c i="12" r="P127"/>
  <c r="P126"/>
  <c r="P125"/>
  <c i="1" r="AU105"/>
  <c i="12" r="T137"/>
  <c i="2" r="R122"/>
  <c r="R121"/>
  <c r="R129"/>
  <c r="R128"/>
  <c r="R120"/>
  <c i="3" r="R125"/>
  <c r="R128"/>
  <c r="R131"/>
  <c r="R134"/>
  <c r="T141"/>
  <c r="T140"/>
  <c i="4" r="BK122"/>
  <c r="J122"/>
  <c r="J98"/>
  <c r="T129"/>
  <c r="T128"/>
  <c i="5" r="T125"/>
  <c r="T128"/>
  <c r="R131"/>
  <c r="T134"/>
  <c r="P141"/>
  <c r="P140"/>
  <c i="6" r="P122"/>
  <c r="P121"/>
  <c r="P120"/>
  <c i="1" r="AU99"/>
  <c i="6" r="R129"/>
  <c r="R128"/>
  <c i="7" r="T125"/>
  <c r="T128"/>
  <c r="T131"/>
  <c r="R134"/>
  <c r="R141"/>
  <c r="R140"/>
  <c i="8" r="R122"/>
  <c r="R121"/>
  <c r="R120"/>
  <c r="P129"/>
  <c r="P128"/>
  <c i="9" r="T125"/>
  <c r="T124"/>
  <c r="T123"/>
  <c r="BK131"/>
  <c r="J131"/>
  <c r="J100"/>
  <c r="BK134"/>
  <c r="J134"/>
  <c r="J101"/>
  <c r="BK141"/>
  <c r="J141"/>
  <c r="J103"/>
  <c i="10" r="P122"/>
  <c r="P121"/>
  <c r="P129"/>
  <c r="P128"/>
  <c i="11" r="BK125"/>
  <c r="T125"/>
  <c r="R128"/>
  <c r="P131"/>
  <c r="BK134"/>
  <c r="J134"/>
  <c r="J101"/>
  <c r="T134"/>
  <c r="P141"/>
  <c r="P140"/>
  <c i="12" r="T127"/>
  <c r="T126"/>
  <c r="T125"/>
  <c r="R137"/>
  <c r="BK145"/>
  <c r="J145"/>
  <c r="J101"/>
  <c r="BK147"/>
  <c r="J147"/>
  <c r="J102"/>
  <c r="BK150"/>
  <c r="BK149"/>
  <c r="J149"/>
  <c r="J103"/>
  <c r="BK152"/>
  <c r="J152"/>
  <c r="J105"/>
  <c i="11" r="BK140"/>
  <c r="J140"/>
  <c r="J102"/>
  <c i="12" r="F91"/>
  <c r="E115"/>
  <c r="J121"/>
  <c r="J122"/>
  <c r="BF131"/>
  <c r="BF135"/>
  <c r="BF138"/>
  <c r="BF139"/>
  <c r="BF151"/>
  <c r="J119"/>
  <c r="F122"/>
  <c r="BF128"/>
  <c r="BF129"/>
  <c r="BF130"/>
  <c r="BF134"/>
  <c r="BF140"/>
  <c r="BF146"/>
  <c r="BF132"/>
  <c r="BF141"/>
  <c r="BF142"/>
  <c r="BF143"/>
  <c r="BF148"/>
  <c r="BF153"/>
  <c r="BF133"/>
  <c r="BF136"/>
  <c i="11" r="J91"/>
  <c r="J92"/>
  <c r="F120"/>
  <c r="BF135"/>
  <c r="BF137"/>
  <c r="BF148"/>
  <c r="BF150"/>
  <c i="10" r="BK121"/>
  <c r="J121"/>
  <c r="J97"/>
  <c i="11" r="J89"/>
  <c r="F119"/>
  <c r="BF130"/>
  <c r="BF133"/>
  <c r="BF139"/>
  <c r="BF142"/>
  <c r="BF147"/>
  <c r="BF152"/>
  <c i="10" r="J129"/>
  <c r="J100"/>
  <c i="11" r="BF126"/>
  <c r="BF127"/>
  <c r="BF132"/>
  <c r="BF138"/>
  <c r="BF144"/>
  <c r="BF145"/>
  <c r="BF149"/>
  <c r="BF153"/>
  <c r="E85"/>
  <c r="BF129"/>
  <c r="BF136"/>
  <c r="BF143"/>
  <c r="BF146"/>
  <c r="BF151"/>
  <c i="9" r="BK140"/>
  <c i="10" r="F91"/>
  <c r="J92"/>
  <c r="BF126"/>
  <c r="BF133"/>
  <c r="BF135"/>
  <c r="BF145"/>
  <c r="BF147"/>
  <c r="BF150"/>
  <c r="E85"/>
  <c r="J89"/>
  <c r="J91"/>
  <c r="F117"/>
  <c r="BF124"/>
  <c r="BF125"/>
  <c r="BF131"/>
  <c r="BF132"/>
  <c r="BF134"/>
  <c r="BF138"/>
  <c r="BF144"/>
  <c r="BF146"/>
  <c r="BF148"/>
  <c r="BF149"/>
  <c r="BF123"/>
  <c r="BF127"/>
  <c r="BF130"/>
  <c r="BF137"/>
  <c r="BF140"/>
  <c r="BF141"/>
  <c r="BF142"/>
  <c r="BF143"/>
  <c r="BF136"/>
  <c r="BF139"/>
  <c i="9" r="BF149"/>
  <c r="BF150"/>
  <c r="BF152"/>
  <c r="E85"/>
  <c r="J91"/>
  <c r="F92"/>
  <c r="F119"/>
  <c r="J120"/>
  <c r="BF130"/>
  <c r="BF137"/>
  <c r="BF138"/>
  <c r="BF146"/>
  <c r="BF148"/>
  <c r="BF151"/>
  <c r="BF153"/>
  <c i="8" r="BK128"/>
  <c r="J128"/>
  <c r="J99"/>
  <c i="9" r="J89"/>
  <c r="BF129"/>
  <c r="BF135"/>
  <c r="BF136"/>
  <c r="BF139"/>
  <c r="BF142"/>
  <c r="BF143"/>
  <c r="BF144"/>
  <c r="BF145"/>
  <c r="BF147"/>
  <c r="BF126"/>
  <c r="BF127"/>
  <c r="BF132"/>
  <c r="BF133"/>
  <c i="8" r="E85"/>
  <c r="J89"/>
  <c r="F92"/>
  <c r="BF124"/>
  <c r="BF127"/>
  <c r="BF133"/>
  <c r="BF138"/>
  <c r="BF142"/>
  <c r="BF149"/>
  <c r="F91"/>
  <c r="BF125"/>
  <c r="BF131"/>
  <c r="BF136"/>
  <c r="BF141"/>
  <c r="BF143"/>
  <c r="BF150"/>
  <c r="J91"/>
  <c r="J117"/>
  <c r="BF123"/>
  <c r="BF134"/>
  <c r="BF137"/>
  <c r="BF144"/>
  <c r="BF146"/>
  <c r="BF148"/>
  <c r="BF126"/>
  <c r="BF130"/>
  <c r="BF132"/>
  <c r="BF135"/>
  <c r="BF139"/>
  <c r="BF140"/>
  <c r="BF145"/>
  <c r="BF147"/>
  <c i="7" r="F91"/>
  <c r="F92"/>
  <c r="J120"/>
  <c r="BF126"/>
  <c r="BF127"/>
  <c r="BF130"/>
  <c r="BF137"/>
  <c r="BF143"/>
  <c r="BF144"/>
  <c r="BF147"/>
  <c r="BF150"/>
  <c r="BF154"/>
  <c i="6" r="BK121"/>
  <c r="J121"/>
  <c r="J97"/>
  <c r="J129"/>
  <c r="J100"/>
  <c i="7" r="E85"/>
  <c r="BF132"/>
  <c r="BF152"/>
  <c r="BF155"/>
  <c r="J89"/>
  <c r="J119"/>
  <c r="BF133"/>
  <c r="BF135"/>
  <c r="BF142"/>
  <c r="BF148"/>
  <c r="BF149"/>
  <c r="BF153"/>
  <c r="BF129"/>
  <c r="BF136"/>
  <c r="BF138"/>
  <c r="BF139"/>
  <c r="BF145"/>
  <c r="BF146"/>
  <c r="BF151"/>
  <c i="6" r="J89"/>
  <c r="E110"/>
  <c r="F117"/>
  <c r="BF124"/>
  <c r="BF132"/>
  <c r="BF134"/>
  <c r="BF136"/>
  <c r="BF138"/>
  <c r="BF139"/>
  <c r="BF142"/>
  <c r="BF146"/>
  <c r="BF149"/>
  <c r="J92"/>
  <c r="F116"/>
  <c r="BF125"/>
  <c r="BF127"/>
  <c r="BF131"/>
  <c r="J116"/>
  <c r="BF123"/>
  <c r="BF126"/>
  <c r="BF133"/>
  <c r="BF143"/>
  <c r="BF144"/>
  <c r="BF145"/>
  <c r="BF147"/>
  <c r="BF151"/>
  <c r="BF130"/>
  <c r="BF135"/>
  <c r="BF137"/>
  <c r="BF140"/>
  <c r="BF141"/>
  <c r="BF148"/>
  <c r="BF150"/>
  <c i="5" r="E113"/>
  <c r="F119"/>
  <c r="BF126"/>
  <c r="BF135"/>
  <c r="BF149"/>
  <c r="F92"/>
  <c r="J119"/>
  <c r="BF136"/>
  <c r="BF139"/>
  <c r="BF148"/>
  <c r="J92"/>
  <c r="J117"/>
  <c r="BF129"/>
  <c r="BF133"/>
  <c r="BF137"/>
  <c r="BF138"/>
  <c r="BF144"/>
  <c r="BF145"/>
  <c r="BF146"/>
  <c r="BF147"/>
  <c r="BF150"/>
  <c r="BF151"/>
  <c r="BF153"/>
  <c r="BF127"/>
  <c r="BF130"/>
  <c r="BF132"/>
  <c r="BF142"/>
  <c r="BF143"/>
  <c r="BF152"/>
  <c i="3" r="BK140"/>
  <c r="J140"/>
  <c r="J102"/>
  <c i="4" r="E85"/>
  <c r="J92"/>
  <c r="F116"/>
  <c r="BF126"/>
  <c r="BF133"/>
  <c r="BF136"/>
  <c r="BF140"/>
  <c r="BF141"/>
  <c r="BF146"/>
  <c r="BF147"/>
  <c r="BF150"/>
  <c r="F117"/>
  <c r="BF124"/>
  <c r="BF134"/>
  <c r="BF137"/>
  <c r="BF138"/>
  <c r="BF142"/>
  <c r="J91"/>
  <c r="J114"/>
  <c r="BF123"/>
  <c r="BF125"/>
  <c r="BF127"/>
  <c r="BF131"/>
  <c r="BF132"/>
  <c r="BF135"/>
  <c r="BF139"/>
  <c r="BF144"/>
  <c r="BF145"/>
  <c r="BF148"/>
  <c r="BF149"/>
  <c r="BF130"/>
  <c r="BF143"/>
  <c r="BF151"/>
  <c i="3" r="E85"/>
  <c r="J92"/>
  <c r="J117"/>
  <c r="BF126"/>
  <c r="BF138"/>
  <c r="BF143"/>
  <c r="F91"/>
  <c r="J119"/>
  <c r="BF129"/>
  <c r="BF137"/>
  <c r="BF139"/>
  <c r="BF142"/>
  <c r="BF148"/>
  <c r="BF149"/>
  <c r="BF152"/>
  <c r="BF153"/>
  <c r="F120"/>
  <c r="BF136"/>
  <c r="BF144"/>
  <c r="BF146"/>
  <c r="BF147"/>
  <c r="BF127"/>
  <c r="BF130"/>
  <c r="BF132"/>
  <c r="BF133"/>
  <c r="BF135"/>
  <c r="BF145"/>
  <c r="BF150"/>
  <c r="BF151"/>
  <c i="2" r="BF151"/>
  <c r="BF145"/>
  <c r="BF146"/>
  <c r="BF147"/>
  <c r="BF148"/>
  <c r="E85"/>
  <c r="J91"/>
  <c r="F92"/>
  <c r="F116"/>
  <c r="J117"/>
  <c r="BF123"/>
  <c r="BF125"/>
  <c r="BF130"/>
  <c r="BF131"/>
  <c r="BF132"/>
  <c r="BF133"/>
  <c r="BF134"/>
  <c r="BF135"/>
  <c r="BF136"/>
  <c r="BF144"/>
  <c r="BF149"/>
  <c r="J89"/>
  <c r="BF124"/>
  <c r="BF126"/>
  <c r="BF127"/>
  <c r="BF137"/>
  <c r="BF138"/>
  <c r="BF139"/>
  <c r="BF140"/>
  <c r="BF141"/>
  <c r="BF142"/>
  <c r="BF143"/>
  <c r="BF150"/>
  <c r="F35"/>
  <c i="1" r="BB95"/>
  <c i="3" r="F36"/>
  <c i="1" r="BC96"/>
  <c i="3" r="F35"/>
  <c i="1" r="BB96"/>
  <c i="4" r="J33"/>
  <c i="1" r="AV97"/>
  <c i="5" r="F37"/>
  <c i="1" r="BD98"/>
  <c i="6" r="F36"/>
  <c i="1" r="BC99"/>
  <c i="6" r="F35"/>
  <c i="1" r="BB99"/>
  <c i="7" r="J33"/>
  <c i="1" r="AV100"/>
  <c i="8" r="F36"/>
  <c i="1" r="BC101"/>
  <c i="9" r="F33"/>
  <c i="1" r="AZ102"/>
  <c i="9" r="F35"/>
  <c i="1" r="BB102"/>
  <c i="10" r="F35"/>
  <c i="1" r="BB103"/>
  <c i="11" r="F37"/>
  <c i="1" r="BD104"/>
  <c i="12" r="F36"/>
  <c i="1" r="BC105"/>
  <c i="2" r="F36"/>
  <c i="1" r="BC95"/>
  <c i="2" r="F37"/>
  <c i="1" r="BD95"/>
  <c i="3" r="F33"/>
  <c i="1" r="AZ96"/>
  <c i="4" r="F35"/>
  <c i="1" r="BB97"/>
  <c i="5" r="F33"/>
  <c i="1" r="AZ98"/>
  <c i="5" r="F36"/>
  <c i="1" r="BC98"/>
  <c i="6" r="J33"/>
  <c i="1" r="AV99"/>
  <c i="7" r="F33"/>
  <c i="1" r="AZ100"/>
  <c i="8" r="F35"/>
  <c i="1" r="BB101"/>
  <c i="9" r="F37"/>
  <c i="1" r="BD102"/>
  <c i="10" r="F33"/>
  <c i="1" r="AZ103"/>
  <c i="10" r="J33"/>
  <c i="1" r="AV103"/>
  <c i="11" r="F36"/>
  <c i="1" r="BC104"/>
  <c i="12" r="F37"/>
  <c i="1" r="BD105"/>
  <c i="2" r="F33"/>
  <c i="1" r="AZ95"/>
  <c i="3" r="J33"/>
  <c i="1" r="AV96"/>
  <c i="4" r="F37"/>
  <c i="1" r="BD97"/>
  <c i="5" r="F35"/>
  <c i="1" r="BB98"/>
  <c i="6" r="F33"/>
  <c i="1" r="AZ99"/>
  <c i="7" r="F37"/>
  <c i="1" r="BD100"/>
  <c i="8" r="F33"/>
  <c i="1" r="AZ101"/>
  <c i="8" r="J33"/>
  <c i="1" r="AV101"/>
  <c i="9" r="J33"/>
  <c i="1" r="AV102"/>
  <c i="10" r="F37"/>
  <c i="1" r="BD103"/>
  <c i="11" r="F33"/>
  <c i="1" r="AZ104"/>
  <c i="11" r="F35"/>
  <c i="1" r="BB104"/>
  <c i="12" r="J33"/>
  <c i="1" r="AV105"/>
  <c i="2" r="J33"/>
  <c i="1" r="AV95"/>
  <c i="3" r="F37"/>
  <c i="1" r="BD96"/>
  <c i="4" r="F33"/>
  <c i="1" r="AZ97"/>
  <c i="4" r="F36"/>
  <c i="1" r="BC97"/>
  <c i="5" r="J33"/>
  <c i="1" r="AV98"/>
  <c i="6" r="F37"/>
  <c i="1" r="BD99"/>
  <c i="7" r="F36"/>
  <c i="1" r="BC100"/>
  <c i="7" r="F35"/>
  <c i="1" r="BB100"/>
  <c i="8" r="F37"/>
  <c i="1" r="BD101"/>
  <c i="9" r="F36"/>
  <c i="1" r="BC102"/>
  <c i="10" r="F36"/>
  <c i="1" r="BC103"/>
  <c i="11" r="J33"/>
  <c i="1" r="AV104"/>
  <c i="12" r="F35"/>
  <c i="1" r="BB105"/>
  <c i="12" r="F33"/>
  <c i="1" r="AZ105"/>
  <c i="11" l="1" r="T124"/>
  <c r="T123"/>
  <c i="10" r="P120"/>
  <c i="1" r="AU103"/>
  <c i="3" r="R124"/>
  <c r="R123"/>
  <c i="7" r="R124"/>
  <c r="R123"/>
  <c i="4" r="P120"/>
  <c i="1" r="AU97"/>
  <c i="12" r="R126"/>
  <c r="R125"/>
  <c i="9" r="P124"/>
  <c r="P123"/>
  <c i="1" r="AU102"/>
  <c i="5" r="T124"/>
  <c r="T123"/>
  <c i="8" r="P120"/>
  <c i="1" r="AU101"/>
  <c i="4" r="T120"/>
  <c i="7" r="P124"/>
  <c r="P123"/>
  <c i="1" r="AU100"/>
  <c i="6" r="R120"/>
  <c i="5" r="R124"/>
  <c r="R123"/>
  <c i="3" r="P124"/>
  <c r="P123"/>
  <c i="1" r="AU96"/>
  <c i="11" r="BK124"/>
  <c r="J124"/>
  <c r="J97"/>
  <c r="R124"/>
  <c r="R123"/>
  <c i="3" r="T124"/>
  <c r="T123"/>
  <c i="9" r="R124"/>
  <c r="R123"/>
  <c i="11" r="P124"/>
  <c r="P123"/>
  <c i="1" r="AU104"/>
  <c i="4" r="R120"/>
  <c i="2" r="T120"/>
  <c i="7" r="T124"/>
  <c r="T123"/>
  <c i="6" r="T120"/>
  <c i="5" r="P124"/>
  <c r="P123"/>
  <c i="1" r="AU98"/>
  <c i="10" r="R120"/>
  <c i="2" r="P120"/>
  <c i="1" r="AU95"/>
  <c i="3" r="BK124"/>
  <c r="J124"/>
  <c r="J97"/>
  <c i="5" r="BK124"/>
  <c r="J124"/>
  <c r="J97"/>
  <c i="9" r="BK124"/>
  <c r="J124"/>
  <c r="J97"/>
  <c i="4" r="BK121"/>
  <c r="J121"/>
  <c r="J97"/>
  <c i="8" r="BK121"/>
  <c r="J121"/>
  <c r="J97"/>
  <c i="12" r="J127"/>
  <c r="J98"/>
  <c i="2" r="BK121"/>
  <c r="J121"/>
  <c r="J97"/>
  <c r="BK128"/>
  <c r="J128"/>
  <c r="J99"/>
  <c i="5" r="BK140"/>
  <c r="J140"/>
  <c r="J102"/>
  <c i="7" r="BK124"/>
  <c r="J124"/>
  <c r="J97"/>
  <c r="BK140"/>
  <c r="J140"/>
  <c r="J102"/>
  <c i="11" r="J125"/>
  <c r="J98"/>
  <c i="12" r="J150"/>
  <c r="J104"/>
  <c i="4" r="BK128"/>
  <c r="J128"/>
  <c r="J99"/>
  <c i="12" r="BK144"/>
  <c r="J144"/>
  <c r="J100"/>
  <c i="11" r="BK123"/>
  <c r="J123"/>
  <c r="J96"/>
  <c i="10" r="BK120"/>
  <c r="J120"/>
  <c r="J96"/>
  <c i="9" r="J140"/>
  <c r="J102"/>
  <c i="8" r="BK120"/>
  <c r="J120"/>
  <c r="J96"/>
  <c i="6" r="BK120"/>
  <c r="J120"/>
  <c i="3" r="BK123"/>
  <c r="J123"/>
  <c r="J96"/>
  <c r="F34"/>
  <c i="1" r="BA96"/>
  <c i="5" r="F34"/>
  <c i="1" r="BA98"/>
  <c i="6" r="F34"/>
  <c i="1" r="BA99"/>
  <c i="8" r="J34"/>
  <c i="1" r="AW101"/>
  <c r="AT101"/>
  <c i="10" r="F34"/>
  <c i="1" r="BA103"/>
  <c i="12" r="F34"/>
  <c i="1" r="BA105"/>
  <c i="2" r="F34"/>
  <c i="1" r="BA95"/>
  <c i="5" r="J34"/>
  <c i="1" r="AW98"/>
  <c r="AT98"/>
  <c i="7" r="F34"/>
  <c i="1" r="BA100"/>
  <c i="9" r="F34"/>
  <c i="1" r="BA102"/>
  <c i="11" r="F34"/>
  <c i="1" r="BA104"/>
  <c r="AZ94"/>
  <c r="W29"/>
  <c r="BC94"/>
  <c r="W32"/>
  <c i="3" r="J34"/>
  <c i="1" r="AW96"/>
  <c r="AT96"/>
  <c i="4" r="J34"/>
  <c i="1" r="AW97"/>
  <c r="AT97"/>
  <c i="6" r="J30"/>
  <c i="1" r="AG99"/>
  <c i="7" r="J34"/>
  <c i="1" r="AW100"/>
  <c r="AT100"/>
  <c i="9" r="J34"/>
  <c i="1" r="AW102"/>
  <c r="AT102"/>
  <c i="11" r="J34"/>
  <c i="1" r="AW104"/>
  <c r="AT104"/>
  <c i="12" r="J34"/>
  <c i="1" r="AW105"/>
  <c r="AT105"/>
  <c i="2" r="J34"/>
  <c i="1" r="AW95"/>
  <c r="AT95"/>
  <c i="4" r="F34"/>
  <c i="1" r="BA97"/>
  <c i="6" r="J34"/>
  <c i="1" r="AW99"/>
  <c r="AT99"/>
  <c i="8" r="F34"/>
  <c i="1" r="BA101"/>
  <c i="10" r="J34"/>
  <c i="1" r="AW103"/>
  <c r="AT103"/>
  <c r="BD94"/>
  <c r="W33"/>
  <c r="BB94"/>
  <c r="W31"/>
  <c i="12" l="1" r="BK125"/>
  <c r="J125"/>
  <c r="J96"/>
  <c i="4" r="BK120"/>
  <c r="J120"/>
  <c r="J96"/>
  <c i="5" r="BK123"/>
  <c r="J123"/>
  <c r="J96"/>
  <c i="2" r="BK120"/>
  <c r="J120"/>
  <c r="J96"/>
  <c i="7" r="BK123"/>
  <c r="J123"/>
  <c r="J96"/>
  <c i="9" r="BK123"/>
  <c r="J123"/>
  <c r="J96"/>
  <c i="1" r="AN99"/>
  <c i="6" r="J96"/>
  <c r="J39"/>
  <c i="1" r="AU94"/>
  <c i="10" r="J30"/>
  <c i="1" r="AG103"/>
  <c r="AN103"/>
  <c r="BA94"/>
  <c r="W30"/>
  <c i="3" r="J30"/>
  <c i="1" r="AG96"/>
  <c r="AV94"/>
  <c r="AK29"/>
  <c r="AY94"/>
  <c i="8" r="J30"/>
  <c i="1" r="AG101"/>
  <c r="AN101"/>
  <c i="11" r="J30"/>
  <c i="1" r="AG104"/>
  <c r="AN104"/>
  <c r="AX94"/>
  <c i="11" l="1" r="J39"/>
  <c i="10" r="J39"/>
  <c i="8" r="J39"/>
  <c i="3" r="J39"/>
  <c i="1" r="AN96"/>
  <c i="12" r="J30"/>
  <c i="1" r="AG105"/>
  <c i="5" r="J30"/>
  <c i="1" r="AG98"/>
  <c i="7" r="J30"/>
  <c i="1" r="AG100"/>
  <c i="4" r="J30"/>
  <c i="1" r="AG97"/>
  <c i="9" r="J30"/>
  <c i="1" r="AG102"/>
  <c r="AN102"/>
  <c i="2" r="J30"/>
  <c i="1" r="AG95"/>
  <c r="AW94"/>
  <c r="AK30"/>
  <c i="4" l="1" r="J39"/>
  <c i="12" r="J39"/>
  <c i="2" r="J39"/>
  <c i="5" r="J39"/>
  <c i="9" r="J39"/>
  <c i="7" r="J39"/>
  <c i="1" r="AN98"/>
  <c r="AN97"/>
  <c r="AN100"/>
  <c r="AN105"/>
  <c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<sst xmlns="http://schemas.openxmlformats.org/spreadsheetml/2006/main">
  <si>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</si>
  <si>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</si>
  <si>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</si>
  <si>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</si>
  <si>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{ec944918-70cf-40d8-a977-e700a6649916}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</si>
  <si>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</si>
  <si>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</si>
  <si>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</si>
  <si>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</si>
  <si>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</si>
  <si>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</si>
  <si>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</si>
  <si>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</si>
  <si>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</si>
  <si>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</si>
  <si>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</si>
  <si>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</si>
  <si>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Ostrava, BD, oprava elektroinstalace</t>
  </si>
  <si>
    <t>KSO:</t>
  </si>
  <si>
    <t>CC-CZ:</t>
  </si>
  <si>
    <t>Místo:</t>
  </si>
  <si>
    <t xml:space="preserve"> </t>
  </si>
  <si>
    <t>Datum:</t>
  </si>
  <si>
    <t>13. 3. 2025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</si>
  <si>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</si>
  <si>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</si>
  <si>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</si>
  <si>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</si>
  <si>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</si>
  <si>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</si>
  <si>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</si>
  <si>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</si>
  <si>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</si>
  <si>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</si>
  <si>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</si>
  <si>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</si>
  <si>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</si>
  <si>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</si>
  <si>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</si>
  <si>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</si>
  <si>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</si>
  <si>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</si>
  <si>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</si>
  <si>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</si>
  <si>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</si>
  <si>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</si>
  <si>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</si>
  <si>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</si>
  <si>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</si>
  <si>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</si>
  <si>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</si>
  <si>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</si>
  <si>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</si>
  <si>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</si>
  <si>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</si>
  <si>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</si>
  <si>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</si>
  <si>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</si>
  <si>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</si>
  <si>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</si>
  <si>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</si>
  <si>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</si>
  <si>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</si>
  <si>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</si>
  <si>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</si>
  <si>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</si>
  <si>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</si>
  <si>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</si>
  <si>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</si>
  <si>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</si>
  <si>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</si>
  <si>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</si>
  <si>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</si>
  <si>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</si>
  <si>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</si>
  <si>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</si>
  <si>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</si>
  <si>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</si>
  <si>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</si>
  <si>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Odborářská 68/675, Osvětlení chodeb</t>
  </si>
  <si>
    <t>STA</t>
  </si>
  <si>
    <t>1</t>
  </si>
  <si>
    <t>{4865accd-0eed-425a-93e4-21d828dcca5c}</t>
  </si>
  <si>
    <t>1.2</t>
  </si>
  <si>
    <t>Odborářská 68/675, Osvětlení schodiště</t>
  </si>
  <si>
    <t>{dbf70817-6cd9-4332-ae8d-d5ef1d441106}</t>
  </si>
  <si>
    <t>2.1</t>
  </si>
  <si>
    <t>Odborářská 70/676, Osvětlení chodeb</t>
  </si>
  <si>
    <t>{2bb1f80a-f4e0-4308-bf4f-a52e8ee624f6}</t>
  </si>
  <si>
    <t>2.2</t>
  </si>
  <si>
    <t>Odborářská 70/676, Osvětlení schodiště</t>
  </si>
  <si>
    <t>{ece7f862-7960-4a1d-b641-12ef6343e745}</t>
  </si>
  <si>
    <t>3.1</t>
  </si>
  <si>
    <t>Odborářská 72/677, Osvětlení chodeb</t>
  </si>
  <si>
    <t>{ca086f00-7b3b-4504-9e30-7b521854b214}</t>
  </si>
  <si>
    <t>3.2</t>
  </si>
  <si>
    <t>Odborářská 72/677, Osvětlení schodiště</t>
  </si>
  <si>
    <t>{6ab5403d-07fd-4183-b540-9db3bc11ebb5}</t>
  </si>
  <si>
    <t>4.1</t>
  </si>
  <si>
    <t>Odborářská 74/678, Osvětlení chodeb</t>
  </si>
  <si>
    <t>{12a73be9-20b2-4b9d-a235-e9095e24623a}</t>
  </si>
  <si>
    <t>4.2</t>
  </si>
  <si>
    <t>Odborářská 74/678, Osvětlení schodiště</t>
  </si>
  <si>
    <t>{7f195af0-d5e4-47f4-bcf6-911774aad891}</t>
  </si>
  <si>
    <t>5.1</t>
  </si>
  <si>
    <t>Horní 29/679, Osvětelní chodeb</t>
  </si>
  <si>
    <t>{69484073-1e8f-48a9-8323-8468cc0b96dd}</t>
  </si>
  <si>
    <t>5.2</t>
  </si>
  <si>
    <t>Horní 29/679, Osvětlení schodiště</t>
  </si>
  <si>
    <t>{28f85067-1f5c-481e-8ae3-5981564fcc27}</t>
  </si>
  <si>
    <t>6.1</t>
  </si>
  <si>
    <t>Opravy omítek a malby, ostatní</t>
  </si>
  <si>
    <t>{be552b63-5c76-4b02-bcfb-6f717d761245}</t>
  </si>
  <si>
    <t>KRYCÍ LIST SOUPISU PRACÍ</t>
  </si>
  <si>
    <t>Objekt:</t>
  </si>
  <si>
    <t>1.1 - Odborářská 68/675, Osvětlení chodeb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</si>
  <si>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</si>
  <si>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</si>
  <si>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</si>
  <si>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</si>
  <si>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</si>
  <si>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</si>
  <si>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</si>
  <si>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</si>
  <si>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</si>
  <si>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</si>
  <si>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</si>
  <si>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</si>
  <si>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</si>
  <si>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</si>
  <si>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</si>
  <si>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</si>
  <si>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</si>
  <si>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</si>
  <si>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</si>
  <si>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</si>
  <si>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</si>
  <si>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</si>
  <si>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</si>
  <si>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</si>
  <si>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</si>
  <si>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</si>
  <si>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</si>
  <si>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</si>
  <si>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997013111</t>
  </si>
  <si>
    <t>Vnitrostaveništní doprava suti a vybouraných hmot pro budovy v do 6 m s použitím mechanizace</t>
  </si>
  <si>
    <t>t</t>
  </si>
  <si>
    <t>4</t>
  </si>
  <si>
    <t>2</t>
  </si>
  <si>
    <t>-1419553563</t>
  </si>
  <si>
    <t>997013501</t>
  </si>
  <si>
    <t>Odvoz suti a vybouraných hmot na skládku nebo meziskládku do 1 km se složením</t>
  </si>
  <si>
    <t>-1574109837</t>
  </si>
  <si>
    <t>3</t>
  </si>
  <si>
    <t>997013509</t>
  </si>
  <si>
    <t>Příplatek k odvozu suti a vybouraných hmot na skládku ZKD 1 km přes 1 km</t>
  </si>
  <si>
    <t>1545470677</t>
  </si>
  <si>
    <t>997013511</t>
  </si>
  <si>
    <t>Odvoz suti a vybouraných hmot z meziskládky na skládku do 1 km s naložením a se složením</t>
  </si>
  <si>
    <t>-781697001</t>
  </si>
  <si>
    <t>5</t>
  </si>
  <si>
    <t>997013631</t>
  </si>
  <si>
    <t>Poplatek za uložení na skládce (skládkovné) stavebního odpadu směsného kód odpadu 17 09 04</t>
  </si>
  <si>
    <t>-831912615</t>
  </si>
  <si>
    <t>PSV</t>
  </si>
  <si>
    <t>Práce a dodávky PSV</t>
  </si>
  <si>
    <t>741</t>
  </si>
  <si>
    <t>Elektroinstalace - silnoproud</t>
  </si>
  <si>
    <t>6</t>
  </si>
  <si>
    <t>741110511</t>
  </si>
  <si>
    <t>Montáž lišta a kanálek vkládací šířky do 60 mm s víčkem</t>
  </si>
  <si>
    <t>m</t>
  </si>
  <si>
    <t>16</t>
  </si>
  <si>
    <t>741613317</t>
  </si>
  <si>
    <t>7</t>
  </si>
  <si>
    <t>M</t>
  </si>
  <si>
    <t>34571011.R</t>
  </si>
  <si>
    <t>lišta elektroinstalační vkládací 25x20mm x 2m (např. Kopos LHD lišta hranatá 25x20x2)</t>
  </si>
  <si>
    <t>32</t>
  </si>
  <si>
    <t>32631413</t>
  </si>
  <si>
    <t>8</t>
  </si>
  <si>
    <t>741112001</t>
  </si>
  <si>
    <t>Montáž krabice zapuštěná plastová kruhová</t>
  </si>
  <si>
    <t>kus</t>
  </si>
  <si>
    <t>1076273835</t>
  </si>
  <si>
    <t>9</t>
  </si>
  <si>
    <t>34571450</t>
  </si>
  <si>
    <t>krabice pod omítku PVC přístrojová kruhová D 70mm</t>
  </si>
  <si>
    <t>-563489405</t>
  </si>
  <si>
    <t>10</t>
  </si>
  <si>
    <t>741112021</t>
  </si>
  <si>
    <t>Montáž krabice nástěnná plastová čtyřhranná do 100x100 mm</t>
  </si>
  <si>
    <t>1550545933</t>
  </si>
  <si>
    <t>11</t>
  </si>
  <si>
    <t>34571478.K</t>
  </si>
  <si>
    <t>krabice panelová přístrojová, věneček, víčko (např. LK 80/3 HB s věnečkem a víčkem RAL 9003, Kopos)</t>
  </si>
  <si>
    <t>-1372342484</t>
  </si>
  <si>
    <t>741122611</t>
  </si>
  <si>
    <t>Montáž kabel Cu plný kulatý žíla 3x1,5 až 6 mm2 uložený pevně (např. CYKY)</t>
  </si>
  <si>
    <t>637985952</t>
  </si>
  <si>
    <t>13</t>
  </si>
  <si>
    <t>34111030</t>
  </si>
  <si>
    <t>kabel instalační jádro Cu plné izolace PVC plášť PVC 450/750V (CYKY) 3x1,5mm2</t>
  </si>
  <si>
    <t>-1978435270</t>
  </si>
  <si>
    <t>14</t>
  </si>
  <si>
    <t>741130001</t>
  </si>
  <si>
    <t>Ukončení vodič izolovaný do 2,5 mm2 v rozváděči nebo na přístroji</t>
  </si>
  <si>
    <t>304293967</t>
  </si>
  <si>
    <t>15</t>
  </si>
  <si>
    <t>741132342.R</t>
  </si>
  <si>
    <t>Montáž zaslepovacího víčka krabice</t>
  </si>
  <si>
    <t>-2041200706</t>
  </si>
  <si>
    <t>34571551.R</t>
  </si>
  <si>
    <t>víčko krabic z PH, D 80mm (VLK 80)</t>
  </si>
  <si>
    <t>-907212351</t>
  </si>
  <si>
    <t>17</t>
  </si>
  <si>
    <t>741310101</t>
  </si>
  <si>
    <t>Montáž vypínač (polo)zapuštěný bezšroubové připojení 1-jednopólový se zapojením vodičů</t>
  </si>
  <si>
    <t>-348500866</t>
  </si>
  <si>
    <t>18</t>
  </si>
  <si>
    <t>34535000</t>
  </si>
  <si>
    <t>spínač jednopólový, řazení 1</t>
  </si>
  <si>
    <t>744389124</t>
  </si>
  <si>
    <t>19</t>
  </si>
  <si>
    <t>741311004</t>
  </si>
  <si>
    <t>Montáž čidlo pohybu nástěnné se zapojením vodičů</t>
  </si>
  <si>
    <t>-1120569387</t>
  </si>
  <si>
    <t>20</t>
  </si>
  <si>
    <t>40461016.R</t>
  </si>
  <si>
    <t>pohybový senzor přisazený, bílý, PIR, 360°, 30s-30min., IP44 (např. BEG Bruk PD3-1C-SM 360 st.)</t>
  </si>
  <si>
    <t>1063831975</t>
  </si>
  <si>
    <t>741321001.R</t>
  </si>
  <si>
    <t>Montáž proudových chráničů nn do 25 A bez krytu se zapojením vodičů</t>
  </si>
  <si>
    <t>677783420</t>
  </si>
  <si>
    <t>22</t>
  </si>
  <si>
    <t>35889206</t>
  </si>
  <si>
    <t>chránič s nadproudovou ochranou (jističochránič), 30mA, 10A/B, jednomodulový, na DIN lištu (např. NOARK 1 PN B10 30mA)</t>
  </si>
  <si>
    <t>-1509727693</t>
  </si>
  <si>
    <t>23</t>
  </si>
  <si>
    <t>741332845.P</t>
  </si>
  <si>
    <t>Pomocný instalační materiál</t>
  </si>
  <si>
    <t>1252164807</t>
  </si>
  <si>
    <t>24</t>
  </si>
  <si>
    <t>741333823</t>
  </si>
  <si>
    <t>Demontáž ovladač tlačítkový vestavný-spínací jednotka 1/1</t>
  </si>
  <si>
    <t>589934446</t>
  </si>
  <si>
    <t>25</t>
  </si>
  <si>
    <t>741371843</t>
  </si>
  <si>
    <t>Demontáž svítidla interiérového se standardní paticí nebo int. zdrojem LED přisazeného stropního přes 0,09 m2 do 0,36 m2 bez zachování funkčnosti</t>
  </si>
  <si>
    <t>-682820501</t>
  </si>
  <si>
    <t>26</t>
  </si>
  <si>
    <t>741372022</t>
  </si>
  <si>
    <t>Montáž svítidlo LED interiérové přisazené nástěnné hranaté nebo kruhové přes 0,09 do 0,36 m2 se zapojením vodičů</t>
  </si>
  <si>
    <t>1348589332</t>
  </si>
  <si>
    <t>27</t>
  </si>
  <si>
    <t>34774110.R</t>
  </si>
  <si>
    <t>svítidlo US LED panel 36W/4100lm, 600x600 mm, bílé, mikroprizm. kryt (např. Modus US 4000, LED 840, vestavný čtverec A)</t>
  </si>
  <si>
    <t>-213100363</t>
  </si>
  <si>
    <t>1.2 - Odborářská 68/675, Osvětlení schodiště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</si>
  <si>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</si>
  <si>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</si>
  <si>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</si>
  <si>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Svislé a kompletní konstrukce</t>
  </si>
  <si>
    <t>28</t>
  </si>
  <si>
    <t>340235211</t>
  </si>
  <si>
    <t>Zazdívka otvorů v příčkách nebo stěnách pl do 0,0225 m2 cihlami plnými tl do 100 mm</t>
  </si>
  <si>
    <t>1932053927</t>
  </si>
  <si>
    <t>31</t>
  </si>
  <si>
    <t>340236212</t>
  </si>
  <si>
    <t>Zazdívka otvorů v příčkách nebo stěnách pl přes 0,0225 do 0,09 m2 cihlami plnými tl přes 100 mm</t>
  </si>
  <si>
    <t>945901388</t>
  </si>
  <si>
    <t>Úpravy povrchů, podlahy a osazování výplní</t>
  </si>
  <si>
    <t>34</t>
  </si>
  <si>
    <t>612135101</t>
  </si>
  <si>
    <t>Hrubá výplň rýh ve stěnách maltou jakékoli šířky rýhy</t>
  </si>
  <si>
    <t>m2</t>
  </si>
  <si>
    <t>911585812</t>
  </si>
  <si>
    <t>36</t>
  </si>
  <si>
    <t>612315113</t>
  </si>
  <si>
    <t>Vápenná hladká omítka rýh ve stěnách š přes 300 mm</t>
  </si>
  <si>
    <t>-826872250</t>
  </si>
  <si>
    <t>Ostatní konstrukce a práce, bourání</t>
  </si>
  <si>
    <t>29</t>
  </si>
  <si>
    <t>971042151</t>
  </si>
  <si>
    <t>Vybourání otvorů v betonových příčkách a zdech D do 60 mm tl do 450 mm</t>
  </si>
  <si>
    <t>-792863662</t>
  </si>
  <si>
    <t>974049122</t>
  </si>
  <si>
    <t>Vysekání rýh v betonových zdech hl do 30 mm š do 70 mm</t>
  </si>
  <si>
    <t>1019351978</t>
  </si>
  <si>
    <t>219979218</t>
  </si>
  <si>
    <t>-625415312</t>
  </si>
  <si>
    <t>30</t>
  </si>
  <si>
    <t>542876641</t>
  </si>
  <si>
    <t>1169516630</t>
  </si>
  <si>
    <t>-287243272</t>
  </si>
  <si>
    <t>741112101</t>
  </si>
  <si>
    <t>Montáž rozvodka zapuštěná plastová kruhová</t>
  </si>
  <si>
    <t>-1648609672</t>
  </si>
  <si>
    <t>34571521</t>
  </si>
  <si>
    <t>krabice pod omítku PVC odbočná kruhová D 70mm s víčkem a svorkovnicí</t>
  </si>
  <si>
    <t>-483256966</t>
  </si>
  <si>
    <t>-1105682479</t>
  </si>
  <si>
    <t>37678724</t>
  </si>
  <si>
    <t>-696632364</t>
  </si>
  <si>
    <t>1847642482</t>
  </si>
  <si>
    <t>33</t>
  </si>
  <si>
    <t>1639041690</t>
  </si>
  <si>
    <t>-846921769</t>
  </si>
  <si>
    <t>-558788236</t>
  </si>
  <si>
    <t>688299164</t>
  </si>
  <si>
    <t>-1897313428</t>
  </si>
  <si>
    <t>34774110.R2</t>
  </si>
  <si>
    <t>svítidlo s integr. čidlem pohybu LED MANA IP20, 12W NW, Greenlux GXPS010, 4000K</t>
  </si>
  <si>
    <t>1462717645</t>
  </si>
  <si>
    <t>2.1 - Odborářská 70/676, Osvětlení chodeb</t>
  </si>
  <si>
    <t>-1146332525</t>
  </si>
  <si>
    <t>1269354937</t>
  </si>
  <si>
    <t>936240121</t>
  </si>
  <si>
    <t>1505550231</t>
  </si>
  <si>
    <t>464308481</t>
  </si>
  <si>
    <t>637977137</t>
  </si>
  <si>
    <t>-1019911125</t>
  </si>
  <si>
    <t>1006649189</t>
  </si>
  <si>
    <t>1486535316</t>
  </si>
  <si>
    <t>-1802240809</t>
  </si>
  <si>
    <t>1009770301</t>
  </si>
  <si>
    <t>79928614</t>
  </si>
  <si>
    <t>-221333200</t>
  </si>
  <si>
    <t>1750113223</t>
  </si>
  <si>
    <t>1880053125</t>
  </si>
  <si>
    <t>-1792583908</t>
  </si>
  <si>
    <t>1411292393</t>
  </si>
  <si>
    <t>849396774</t>
  </si>
  <si>
    <t>-648079294</t>
  </si>
  <si>
    <t>-159014230</t>
  </si>
  <si>
    <t>-1957639080</t>
  </si>
  <si>
    <t>1836825183</t>
  </si>
  <si>
    <t>1282452214</t>
  </si>
  <si>
    <t>235233570</t>
  </si>
  <si>
    <t>1807842692</t>
  </si>
  <si>
    <t>-602893020</t>
  </si>
  <si>
    <t>-1097296795</t>
  </si>
  <si>
    <t>2.2 - Odborářská 70/676, Osvětlení schodiště</t>
  </si>
  <si>
    <t>-1645192466</t>
  </si>
  <si>
    <t>1889392869</t>
  </si>
  <si>
    <t>341256753</t>
  </si>
  <si>
    <t>326404528</t>
  </si>
  <si>
    <t>-413531974</t>
  </si>
  <si>
    <t>-2063248600</t>
  </si>
  <si>
    <t>-1439649594</t>
  </si>
  <si>
    <t>510670837</t>
  </si>
  <si>
    <t>-1761446716</t>
  </si>
  <si>
    <t>99850035</t>
  </si>
  <si>
    <t>1437160153</t>
  </si>
  <si>
    <t>1925699397</t>
  </si>
  <si>
    <t>779256247</t>
  </si>
  <si>
    <t>1984175581</t>
  </si>
  <si>
    <t>-1477396642</t>
  </si>
  <si>
    <t>-2134379024</t>
  </si>
  <si>
    <t>1695789658</t>
  </si>
  <si>
    <t>-1040086081</t>
  </si>
  <si>
    <t>-1217583109</t>
  </si>
  <si>
    <t>587571138</t>
  </si>
  <si>
    <t>-712655294</t>
  </si>
  <si>
    <t>1334858921</t>
  </si>
  <si>
    <t>1126316581</t>
  </si>
  <si>
    <t>3.1 - Odborářská 72/677, Osvětlení chodeb</t>
  </si>
  <si>
    <t>-1279075566</t>
  </si>
  <si>
    <t>1116741014</t>
  </si>
  <si>
    <t>-1141474417</t>
  </si>
  <si>
    <t>-754079040</t>
  </si>
  <si>
    <t>1958432249</t>
  </si>
  <si>
    <t>642964477</t>
  </si>
  <si>
    <t>-1515586188</t>
  </si>
  <si>
    <t>1908774193</t>
  </si>
  <si>
    <t>1927413478</t>
  </si>
  <si>
    <t>1058197473</t>
  </si>
  <si>
    <t>-944245133</t>
  </si>
  <si>
    <t>1410463703</t>
  </si>
  <si>
    <t>-856945694</t>
  </si>
  <si>
    <t>406591943</t>
  </si>
  <si>
    <t>-407739053</t>
  </si>
  <si>
    <t>1283718720</t>
  </si>
  <si>
    <t>296377629</t>
  </si>
  <si>
    <t>680771195</t>
  </si>
  <si>
    <t>1053802515</t>
  </si>
  <si>
    <t>-2137152227</t>
  </si>
  <si>
    <t>1255077031</t>
  </si>
  <si>
    <t>-1810927133</t>
  </si>
  <si>
    <t>1965400938</t>
  </si>
  <si>
    <t>155205326</t>
  </si>
  <si>
    <t>836760833</t>
  </si>
  <si>
    <t>369118474</t>
  </si>
  <si>
    <t>1079513717</t>
  </si>
  <si>
    <t>3.2 - Odborářská 72/677, Osvětlení schodiště</t>
  </si>
  <si>
    <t>-2139482709</t>
  </si>
  <si>
    <t>1491115558</t>
  </si>
  <si>
    <t>-1647797476</t>
  </si>
  <si>
    <t>-1734662248</t>
  </si>
  <si>
    <t>-1657397877</t>
  </si>
  <si>
    <t>-1302711465</t>
  </si>
  <si>
    <t>1684849308</t>
  </si>
  <si>
    <t>1840796901</t>
  </si>
  <si>
    <t>70293103</t>
  </si>
  <si>
    <t>1892827519</t>
  </si>
  <si>
    <t>2074804608</t>
  </si>
  <si>
    <t>11308914</t>
  </si>
  <si>
    <t>34571010</t>
  </si>
  <si>
    <t>lišta elektroinstalační vkládací 18x13mm</t>
  </si>
  <si>
    <t>1054757239</t>
  </si>
  <si>
    <t>-293334001</t>
  </si>
  <si>
    <t>1196720208</t>
  </si>
  <si>
    <t>-106397988</t>
  </si>
  <si>
    <t>-1324507717</t>
  </si>
  <si>
    <t>1176248942</t>
  </si>
  <si>
    <t>-1563167838</t>
  </si>
  <si>
    <t>-608492745</t>
  </si>
  <si>
    <t>-1536357460</t>
  </si>
  <si>
    <t>-878577403</t>
  </si>
  <si>
    <t>1723408414</t>
  </si>
  <si>
    <t>1888679636</t>
  </si>
  <si>
    <t>923488094</t>
  </si>
  <si>
    <t>4.1 - Odborářská 74/678, Osvětlení chodeb</t>
  </si>
  <si>
    <t>364673830</t>
  </si>
  <si>
    <t>-27639696</t>
  </si>
  <si>
    <t>-722047125</t>
  </si>
  <si>
    <t>240767011</t>
  </si>
  <si>
    <t>-1606213402</t>
  </si>
  <si>
    <t>1509847347</t>
  </si>
  <si>
    <t>426305544</t>
  </si>
  <si>
    <t>-627812803</t>
  </si>
  <si>
    <t>-1063067938</t>
  </si>
  <si>
    <t>-982350816</t>
  </si>
  <si>
    <t>-576438043</t>
  </si>
  <si>
    <t>825343162</t>
  </si>
  <si>
    <t>1591099759</t>
  </si>
  <si>
    <t>328117563</t>
  </si>
  <si>
    <t>-1977919243</t>
  </si>
  <si>
    <t>-176033857</t>
  </si>
  <si>
    <t>1582846576</t>
  </si>
  <si>
    <t>382473510</t>
  </si>
  <si>
    <t>-354367789</t>
  </si>
  <si>
    <t>-451083681</t>
  </si>
  <si>
    <t>-966833354</t>
  </si>
  <si>
    <t>1174695233</t>
  </si>
  <si>
    <t>-1187264111</t>
  </si>
  <si>
    <t>1984817865</t>
  </si>
  <si>
    <t>-116680833</t>
  </si>
  <si>
    <t>-1972544530</t>
  </si>
  <si>
    <t>4.2 - Odborářská 74/678, Osvětlení schodiště</t>
  </si>
  <si>
    <t>1469607770</t>
  </si>
  <si>
    <t>981512732</t>
  </si>
  <si>
    <t>-947679792</t>
  </si>
  <si>
    <t>680588564</t>
  </si>
  <si>
    <t>-596557063</t>
  </si>
  <si>
    <t>990396730</t>
  </si>
  <si>
    <t>2142715339</t>
  </si>
  <si>
    <t>-856177527</t>
  </si>
  <si>
    <t>-342979587</t>
  </si>
  <si>
    <t>-447667845</t>
  </si>
  <si>
    <t>-281789265</t>
  </si>
  <si>
    <t>2072011475</t>
  </si>
  <si>
    <t>1554224967</t>
  </si>
  <si>
    <t>-834166044</t>
  </si>
  <si>
    <t>1720899851</t>
  </si>
  <si>
    <t>-1024414987</t>
  </si>
  <si>
    <t>1703463517</t>
  </si>
  <si>
    <t>-2066104201</t>
  </si>
  <si>
    <t>-2111344056</t>
  </si>
  <si>
    <t>-1763014883</t>
  </si>
  <si>
    <t>-1527157923</t>
  </si>
  <si>
    <t>435244527</t>
  </si>
  <si>
    <t>-1080078901</t>
  </si>
  <si>
    <t>5.1 - Horní 29/679, Osvětelní chodeb</t>
  </si>
  <si>
    <t>283783053</t>
  </si>
  <si>
    <t>-861433831</t>
  </si>
  <si>
    <t>-451195119</t>
  </si>
  <si>
    <t>631889990</t>
  </si>
  <si>
    <t>-2118350413</t>
  </si>
  <si>
    <t>743936513</t>
  </si>
  <si>
    <t>1399169921</t>
  </si>
  <si>
    <t>-1813104915</t>
  </si>
  <si>
    <t>-154670178</t>
  </si>
  <si>
    <t>-428002322</t>
  </si>
  <si>
    <t>567876797</t>
  </si>
  <si>
    <t>1097199900</t>
  </si>
  <si>
    <t>-2064223276</t>
  </si>
  <si>
    <t>979233390</t>
  </si>
  <si>
    <t>860309258</t>
  </si>
  <si>
    <t>-341997484</t>
  </si>
  <si>
    <t>800758261</t>
  </si>
  <si>
    <t>521822090</t>
  </si>
  <si>
    <t>-264691085</t>
  </si>
  <si>
    <t>253314985</t>
  </si>
  <si>
    <t>260149191</t>
  </si>
  <si>
    <t>2063540445</t>
  </si>
  <si>
    <t>-840695280</t>
  </si>
  <si>
    <t>1665324091</t>
  </si>
  <si>
    <t>-1984227544</t>
  </si>
  <si>
    <t>444391418</t>
  </si>
  <si>
    <t>5.2 - Horní 29/679, Osvětlení schodiště</t>
  </si>
  <si>
    <t>438927766</t>
  </si>
  <si>
    <t>-1760596460</t>
  </si>
  <si>
    <t>618282395</t>
  </si>
  <si>
    <t>-1854207147</t>
  </si>
  <si>
    <t>-1570528031</t>
  </si>
  <si>
    <t>786487341</t>
  </si>
  <si>
    <t>465704550</t>
  </si>
  <si>
    <t>1142605419</t>
  </si>
  <si>
    <t>1589896442</t>
  </si>
  <si>
    <t>1768519948</t>
  </si>
  <si>
    <t>-1891369362</t>
  </si>
  <si>
    <t>188645513</t>
  </si>
  <si>
    <t>-744020983</t>
  </si>
  <si>
    <t>2059857291</t>
  </si>
  <si>
    <t>1430870025</t>
  </si>
  <si>
    <t>-1974897253</t>
  </si>
  <si>
    <t>1636642585</t>
  </si>
  <si>
    <t>-633316021</t>
  </si>
  <si>
    <t>819385861</t>
  </si>
  <si>
    <t>569351892</t>
  </si>
  <si>
    <t>-1583065176</t>
  </si>
  <si>
    <t>-551277212</t>
  </si>
  <si>
    <t>899609823</t>
  </si>
  <si>
    <t>6.1 - Opravy omítek a malby, ostatní</t>
  </si>
  <si>
    <t>HZS - Hodinové zúčtovací sazby</t>
  </si>
  <si>
    <t>VRN - Vedlejší rozpočtové náklady</t>
  </si>
  <si>
    <t xml:space="preserve">    VRN4 - Inženýrská činnost</t>
  </si>
  <si>
    <t xml:space="preserve">    VRN6 - Územní vlivy</t>
  </si>
  <si>
    <t>611315402</t>
  </si>
  <si>
    <t>Oprava vnitřní vápenné hrubé omítky stropů v rozsahu plochy přes 10 do 30 %</t>
  </si>
  <si>
    <t>1052736905</t>
  </si>
  <si>
    <t>611315412</t>
  </si>
  <si>
    <t>Oprava vnitřní vápenné hladké omítky stropů v rozsahu plochy přes 10 do 30 %</t>
  </si>
  <si>
    <t>-467318986</t>
  </si>
  <si>
    <t>612315402</t>
  </si>
  <si>
    <t>Oprava vnitřní vápenné hrubé omítky stěn v rozsahu plochy přes 10 do 30 %</t>
  </si>
  <si>
    <t>-1157520678</t>
  </si>
  <si>
    <t>612315412</t>
  </si>
  <si>
    <t>Oprava vnitřní vápenné hladké omítky stěn v rozsahu plochy přes 10 do 30 %</t>
  </si>
  <si>
    <t>-800678048</t>
  </si>
  <si>
    <t>624635201.M1</t>
  </si>
  <si>
    <t>Dvojnásobné bílé malby ze směsi za sucha dobře otěruvzdorných na chodbách, schodištích a ve sklepě do 3,80 m vč. dodávky barvy</t>
  </si>
  <si>
    <t>1844189502</t>
  </si>
  <si>
    <t>624635201.M2</t>
  </si>
  <si>
    <t>Sokl do výšky 1,3 m podmalování barevnou barvou + válečkování barvou jednoduchým válečkem na schodišti - barva bude upřesněna inv., vč. barvy</t>
  </si>
  <si>
    <t>454413087</t>
  </si>
  <si>
    <t>624635201.M4</t>
  </si>
  <si>
    <t>Jednoduché linkování o výšce podlaží do 3,80 m, vč. barvy</t>
  </si>
  <si>
    <t>69623202</t>
  </si>
  <si>
    <t>624635211.R</t>
  </si>
  <si>
    <t>Oprášení (ometení) podkladu v místnostech do výšky 3,80 m</t>
  </si>
  <si>
    <t>-1810693106</t>
  </si>
  <si>
    <t>636111421</t>
  </si>
  <si>
    <t>Oprava keramického obkladu (po průrazu)</t>
  </si>
  <si>
    <t>1903810313</t>
  </si>
  <si>
    <t>952901105</t>
  </si>
  <si>
    <t>Čištění budov omytí dvojitých nebo zdvojených oken nebo balkonových dveří pl do 0,6 m2</t>
  </si>
  <si>
    <t>-504105501</t>
  </si>
  <si>
    <t>952901121</t>
  </si>
  <si>
    <t>Čištění budov omytí dveří nebo vrat pl do 1,5 m2</t>
  </si>
  <si>
    <t>-328496500</t>
  </si>
  <si>
    <t>952902021</t>
  </si>
  <si>
    <t>Čištění budov zametení hladkých podlah</t>
  </si>
  <si>
    <t>936777849</t>
  </si>
  <si>
    <t>952902031</t>
  </si>
  <si>
    <t>Čištění budov omytí hladkých podlah</t>
  </si>
  <si>
    <t>1106425578</t>
  </si>
  <si>
    <t>952902221</t>
  </si>
  <si>
    <t>Čištění budov zametení schodišť</t>
  </si>
  <si>
    <t>733997459</t>
  </si>
  <si>
    <t>952902231</t>
  </si>
  <si>
    <t>Čištění budov omytí schodišť</t>
  </si>
  <si>
    <t>-1853676037</t>
  </si>
  <si>
    <t>109433334</t>
  </si>
  <si>
    <t>HZS</t>
  </si>
  <si>
    <t>Hodinové zúčtovací sazby</t>
  </si>
  <si>
    <t>HZS4212.R</t>
  </si>
  <si>
    <t>Hodinová zúčtovací sazba revizní technik specialista, vč. dodání 2ks revizní zprávy</t>
  </si>
  <si>
    <t>hod</t>
  </si>
  <si>
    <t>512</t>
  </si>
  <si>
    <t>-719975492</t>
  </si>
  <si>
    <t>VRN</t>
  </si>
  <si>
    <t>Vedlejší rozpočtové náklady</t>
  </si>
  <si>
    <t>VRN4</t>
  </si>
  <si>
    <t>Inženýrská činnost</t>
  </si>
  <si>
    <t>045303000</t>
  </si>
  <si>
    <t>Koordinační činnost</t>
  </si>
  <si>
    <t>kpl</t>
  </si>
  <si>
    <t>1024</t>
  </si>
  <si>
    <t>1109981716</t>
  </si>
  <si>
    <t>VRN6</t>
  </si>
  <si>
    <t>Územní vlivy</t>
  </si>
  <si>
    <t>35</t>
  </si>
  <si>
    <t>065002000</t>
  </si>
  <si>
    <t>Mimostaveništní doprava materiálů</t>
  </si>
  <si>
    <t>1678078151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</si>
</sst>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132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Ostrava, BD, oprava elektroinstalace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13. 3. 2025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ROUND(SUM(AG95:AG105),2)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ROUND(SUM(AS95:AS105),2)</f>
        <v>0</v>
      </c>
      <c r="AT94" s="95">
        <f>ROUND(SUM(AV94:AW94),2)</f>
        <v>0</v>
      </c>
      <c r="AU94" s="96">
        <f>ROUND(SUM(AU95:AU105),5)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ROUND(SUM(AZ95:AZ105),2)</f>
        <v>0</v>
      </c>
      <c r="BA94" s="95">
        <f>ROUND(SUM(BA95:BA105),2)</f>
        <v>0</v>
      </c>
      <c r="BB94" s="95">
        <f>ROUND(SUM(BB95:BB105),2)</f>
        <v>0</v>
      </c>
      <c r="BC94" s="95">
        <f>ROUND(SUM(BC95:BC105),2)</f>
        <v>0</v>
      </c>
      <c r="BD94" s="97">
        <f>ROUND(SUM(BD95:BD105),2)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'1.1 - Odborářská 68-675, 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'1.1 - Odborářská 68-675, ...'!P120</f>
        <v>0</v>
      </c>
      <c r="AV95" s="108">
        <f>'1.1 - Odborářská 68-675, ...'!J33</f>
        <v>0</v>
      </c>
      <c r="AW95" s="108">
        <f>'1.1 - Odborářská 68-675, ...'!J34</f>
        <v>0</v>
      </c>
      <c r="AX95" s="108">
        <f>'1.1 - Odborářská 68-675, ...'!J35</f>
        <v>0</v>
      </c>
      <c r="AY95" s="108">
        <f>'1.1 - Odborářská 68-675, ...'!J36</f>
        <v>0</v>
      </c>
      <c r="AZ95" s="108">
        <f>'1.1 - Odborářská 68-675, ...'!F33</f>
        <v>0</v>
      </c>
      <c r="BA95" s="108">
        <f>'1.1 - Odborářská 68-675, ...'!F34</f>
        <v>0</v>
      </c>
      <c r="BB95" s="108">
        <f>'1.1 - Odborářská 68-675, ...'!F35</f>
        <v>0</v>
      </c>
      <c r="BC95" s="108">
        <f>'1.1 - Odborářská 68-675, ...'!F36</f>
        <v>0</v>
      </c>
      <c r="BD95" s="110">
        <f>'1.1 - Odborářská 68-675, 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81</v>
      </c>
    </row>
    <row r="96" s="7" customFormat="1" ht="16.5" customHeight="1">
      <c r="A96" s="100" t="s">
        <v>77</v>
      </c>
      <c r="B96" s="101"/>
      <c r="C96" s="102"/>
      <c r="D96" s="103" t="s">
        <v>83</v>
      </c>
      <c r="E96" s="103"/>
      <c r="F96" s="103"/>
      <c r="G96" s="103"/>
      <c r="H96" s="103"/>
      <c r="I96" s="104"/>
      <c r="J96" s="103" t="s">
        <v>84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'1.2 - Odborářská 68-675, 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'1.2 - Odborářská 68-675, ...'!P123</f>
        <v>0</v>
      </c>
      <c r="AV96" s="108">
        <f>'1.2 - Odborářská 68-675, ...'!J33</f>
        <v>0</v>
      </c>
      <c r="AW96" s="108">
        <f>'1.2 - Odborářská 68-675, ...'!J34</f>
        <v>0</v>
      </c>
      <c r="AX96" s="108">
        <f>'1.2 - Odborářská 68-675, ...'!J35</f>
        <v>0</v>
      </c>
      <c r="AY96" s="108">
        <f>'1.2 - Odborářská 68-675, ...'!J36</f>
        <v>0</v>
      </c>
      <c r="AZ96" s="108">
        <f>'1.2 - Odborářská 68-675, ...'!F33</f>
        <v>0</v>
      </c>
      <c r="BA96" s="108">
        <f>'1.2 - Odborářská 68-675, ...'!F34</f>
        <v>0</v>
      </c>
      <c r="BB96" s="108">
        <f>'1.2 - Odborářská 68-675, ...'!F35</f>
        <v>0</v>
      </c>
      <c r="BC96" s="108">
        <f>'1.2 - Odborářská 68-675, ...'!F36</f>
        <v>0</v>
      </c>
      <c r="BD96" s="110">
        <f>'1.2 - Odborářská 68-675, ...'!F37</f>
        <v>0</v>
      </c>
      <c r="BE96" s="7"/>
      <c r="BT96" s="111" t="s">
        <v>81</v>
      </c>
      <c r="BV96" s="111" t="s">
        <v>75</v>
      </c>
      <c r="BW96" s="111" t="s">
        <v>85</v>
      </c>
      <c r="BX96" s="111" t="s">
        <v>4</v>
      </c>
      <c r="CL96" s="111" t="s">
        <v>1</v>
      </c>
      <c r="CM96" s="111" t="s">
        <v>81</v>
      </c>
    </row>
    <row r="97" s="7" customFormat="1" ht="16.5" customHeight="1">
      <c r="A97" s="100" t="s">
        <v>77</v>
      </c>
      <c r="B97" s="101"/>
      <c r="C97" s="102"/>
      <c r="D97" s="103" t="s">
        <v>86</v>
      </c>
      <c r="E97" s="103"/>
      <c r="F97" s="103"/>
      <c r="G97" s="103"/>
      <c r="H97" s="103"/>
      <c r="I97" s="104"/>
      <c r="J97" s="103" t="s">
        <v>87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'2.1 - Odborářská 70-676, ...'!J30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07">
        <v>0</v>
      </c>
      <c r="AT97" s="108">
        <f>ROUND(SUM(AV97:AW97),2)</f>
        <v>0</v>
      </c>
      <c r="AU97" s="109">
        <f>'2.1 - Odborářská 70-676, ...'!P120</f>
        <v>0</v>
      </c>
      <c r="AV97" s="108">
        <f>'2.1 - Odborářská 70-676, ...'!J33</f>
        <v>0</v>
      </c>
      <c r="AW97" s="108">
        <f>'2.1 - Odborářská 70-676, ...'!J34</f>
        <v>0</v>
      </c>
      <c r="AX97" s="108">
        <f>'2.1 - Odborářská 70-676, ...'!J35</f>
        <v>0</v>
      </c>
      <c r="AY97" s="108">
        <f>'2.1 - Odborářská 70-676, ...'!J36</f>
        <v>0</v>
      </c>
      <c r="AZ97" s="108">
        <f>'2.1 - Odborářská 70-676, ...'!F33</f>
        <v>0</v>
      </c>
      <c r="BA97" s="108">
        <f>'2.1 - Odborářská 70-676, ...'!F34</f>
        <v>0</v>
      </c>
      <c r="BB97" s="108">
        <f>'2.1 - Odborářská 70-676, ...'!F35</f>
        <v>0</v>
      </c>
      <c r="BC97" s="108">
        <f>'2.1 - Odborářská 70-676, ...'!F36</f>
        <v>0</v>
      </c>
      <c r="BD97" s="110">
        <f>'2.1 - Odborářská 70-676, ...'!F37</f>
        <v>0</v>
      </c>
      <c r="BE97" s="7"/>
      <c r="BT97" s="111" t="s">
        <v>81</v>
      </c>
      <c r="BV97" s="111" t="s">
        <v>75</v>
      </c>
      <c r="BW97" s="111" t="s">
        <v>88</v>
      </c>
      <c r="BX97" s="111" t="s">
        <v>4</v>
      </c>
      <c r="CL97" s="111" t="s">
        <v>1</v>
      </c>
      <c r="CM97" s="111" t="s">
        <v>81</v>
      </c>
    </row>
    <row r="98" s="7" customFormat="1" ht="16.5" customHeight="1">
      <c r="A98" s="100" t="s">
        <v>77</v>
      </c>
      <c r="B98" s="101"/>
      <c r="C98" s="102"/>
      <c r="D98" s="103" t="s">
        <v>89</v>
      </c>
      <c r="E98" s="103"/>
      <c r="F98" s="103"/>
      <c r="G98" s="103"/>
      <c r="H98" s="103"/>
      <c r="I98" s="104"/>
      <c r="J98" s="103" t="s">
        <v>90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'2.2 - Odborářská 70-676, ...'!J30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80</v>
      </c>
      <c r="AR98" s="101"/>
      <c r="AS98" s="107">
        <v>0</v>
      </c>
      <c r="AT98" s="108">
        <f>ROUND(SUM(AV98:AW98),2)</f>
        <v>0</v>
      </c>
      <c r="AU98" s="109">
        <f>'2.2 - Odborářská 70-676, ...'!P123</f>
        <v>0</v>
      </c>
      <c r="AV98" s="108">
        <f>'2.2 - Odborářská 70-676, ...'!J33</f>
        <v>0</v>
      </c>
      <c r="AW98" s="108">
        <f>'2.2 - Odborářská 70-676, ...'!J34</f>
        <v>0</v>
      </c>
      <c r="AX98" s="108">
        <f>'2.2 - Odborářská 70-676, ...'!J35</f>
        <v>0</v>
      </c>
      <c r="AY98" s="108">
        <f>'2.2 - Odborářská 70-676, ...'!J36</f>
        <v>0</v>
      </c>
      <c r="AZ98" s="108">
        <f>'2.2 - Odborářská 70-676, ...'!F33</f>
        <v>0</v>
      </c>
      <c r="BA98" s="108">
        <f>'2.2 - Odborářská 70-676, ...'!F34</f>
        <v>0</v>
      </c>
      <c r="BB98" s="108">
        <f>'2.2 - Odborářská 70-676, ...'!F35</f>
        <v>0</v>
      </c>
      <c r="BC98" s="108">
        <f>'2.2 - Odborářská 70-676, ...'!F36</f>
        <v>0</v>
      </c>
      <c r="BD98" s="110">
        <f>'2.2 - Odborářská 70-676, ...'!F37</f>
        <v>0</v>
      </c>
      <c r="BE98" s="7"/>
      <c r="BT98" s="111" t="s">
        <v>81</v>
      </c>
      <c r="BV98" s="111" t="s">
        <v>75</v>
      </c>
      <c r="BW98" s="111" t="s">
        <v>91</v>
      </c>
      <c r="BX98" s="111" t="s">
        <v>4</v>
      </c>
      <c r="CL98" s="111" t="s">
        <v>1</v>
      </c>
      <c r="CM98" s="111" t="s">
        <v>81</v>
      </c>
    </row>
    <row r="99" s="7" customFormat="1" ht="16.5" customHeight="1">
      <c r="A99" s="100" t="s">
        <v>77</v>
      </c>
      <c r="B99" s="101"/>
      <c r="C99" s="102"/>
      <c r="D99" s="103" t="s">
        <v>92</v>
      </c>
      <c r="E99" s="103"/>
      <c r="F99" s="103"/>
      <c r="G99" s="103"/>
      <c r="H99" s="103"/>
      <c r="I99" s="104"/>
      <c r="J99" s="103" t="s">
        <v>93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'3.1 - Odborářská 72-677, ...'!J30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80</v>
      </c>
      <c r="AR99" s="101"/>
      <c r="AS99" s="107">
        <v>0</v>
      </c>
      <c r="AT99" s="108">
        <f>ROUND(SUM(AV99:AW99),2)</f>
        <v>0</v>
      </c>
      <c r="AU99" s="109">
        <f>'3.1 - Odborářská 72-677, ...'!P120</f>
        <v>0</v>
      </c>
      <c r="AV99" s="108">
        <f>'3.1 - Odborářská 72-677, ...'!J33</f>
        <v>0</v>
      </c>
      <c r="AW99" s="108">
        <f>'3.1 - Odborářská 72-677, ...'!J34</f>
        <v>0</v>
      </c>
      <c r="AX99" s="108">
        <f>'3.1 - Odborářská 72-677, ...'!J35</f>
        <v>0</v>
      </c>
      <c r="AY99" s="108">
        <f>'3.1 - Odborářská 72-677, ...'!J36</f>
        <v>0</v>
      </c>
      <c r="AZ99" s="108">
        <f>'3.1 - Odborářská 72-677, ...'!F33</f>
        <v>0</v>
      </c>
      <c r="BA99" s="108">
        <f>'3.1 - Odborářská 72-677, ...'!F34</f>
        <v>0</v>
      </c>
      <c r="BB99" s="108">
        <f>'3.1 - Odborářská 72-677, ...'!F35</f>
        <v>0</v>
      </c>
      <c r="BC99" s="108">
        <f>'3.1 - Odborářská 72-677, ...'!F36</f>
        <v>0</v>
      </c>
      <c r="BD99" s="110">
        <f>'3.1 - Odborářská 72-677, ...'!F37</f>
        <v>0</v>
      </c>
      <c r="BE99" s="7"/>
      <c r="BT99" s="111" t="s">
        <v>81</v>
      </c>
      <c r="BV99" s="111" t="s">
        <v>75</v>
      </c>
      <c r="BW99" s="111" t="s">
        <v>94</v>
      </c>
      <c r="BX99" s="111" t="s">
        <v>4</v>
      </c>
      <c r="CL99" s="111" t="s">
        <v>1</v>
      </c>
      <c r="CM99" s="111" t="s">
        <v>81</v>
      </c>
    </row>
    <row r="100" s="7" customFormat="1" ht="16.5" customHeight="1">
      <c r="A100" s="100" t="s">
        <v>77</v>
      </c>
      <c r="B100" s="101"/>
      <c r="C100" s="102"/>
      <c r="D100" s="103" t="s">
        <v>95</v>
      </c>
      <c r="E100" s="103"/>
      <c r="F100" s="103"/>
      <c r="G100" s="103"/>
      <c r="H100" s="103"/>
      <c r="I100" s="104"/>
      <c r="J100" s="103" t="s">
        <v>96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>
        <f>'3.2 - Odborářská 72-677, ...'!J30</f>
        <v>0</v>
      </c>
      <c r="AH100" s="104"/>
      <c r="AI100" s="104"/>
      <c r="AJ100" s="104"/>
      <c r="AK100" s="104"/>
      <c r="AL100" s="104"/>
      <c r="AM100" s="104"/>
      <c r="AN100" s="105">
        <f>SUM(AG100,AT100)</f>
        <v>0</v>
      </c>
      <c r="AO100" s="104"/>
      <c r="AP100" s="104"/>
      <c r="AQ100" s="106" t="s">
        <v>80</v>
      </c>
      <c r="AR100" s="101"/>
      <c r="AS100" s="107">
        <v>0</v>
      </c>
      <c r="AT100" s="108">
        <f>ROUND(SUM(AV100:AW100),2)</f>
        <v>0</v>
      </c>
      <c r="AU100" s="109">
        <f>'3.2 - Odborářská 72-677, ...'!P123</f>
        <v>0</v>
      </c>
      <c r="AV100" s="108">
        <f>'3.2 - Odborářská 72-677, ...'!J33</f>
        <v>0</v>
      </c>
      <c r="AW100" s="108">
        <f>'3.2 - Odborářská 72-677, ...'!J34</f>
        <v>0</v>
      </c>
      <c r="AX100" s="108">
        <f>'3.2 - Odborářská 72-677, ...'!J35</f>
        <v>0</v>
      </c>
      <c r="AY100" s="108">
        <f>'3.2 - Odborářská 72-677, ...'!J36</f>
        <v>0</v>
      </c>
      <c r="AZ100" s="108">
        <f>'3.2 - Odborářská 72-677, ...'!F33</f>
        <v>0</v>
      </c>
      <c r="BA100" s="108">
        <f>'3.2 - Odborářská 72-677, ...'!F34</f>
        <v>0</v>
      </c>
      <c r="BB100" s="108">
        <f>'3.2 - Odborářská 72-677, ...'!F35</f>
        <v>0</v>
      </c>
      <c r="BC100" s="108">
        <f>'3.2 - Odborářská 72-677, ...'!F36</f>
        <v>0</v>
      </c>
      <c r="BD100" s="110">
        <f>'3.2 - Odborářská 72-677, ...'!F37</f>
        <v>0</v>
      </c>
      <c r="BE100" s="7"/>
      <c r="BT100" s="111" t="s">
        <v>81</v>
      </c>
      <c r="BV100" s="111" t="s">
        <v>75</v>
      </c>
      <c r="BW100" s="111" t="s">
        <v>97</v>
      </c>
      <c r="BX100" s="111" t="s">
        <v>4</v>
      </c>
      <c r="CL100" s="111" t="s">
        <v>1</v>
      </c>
      <c r="CM100" s="111" t="s">
        <v>81</v>
      </c>
    </row>
    <row r="101" s="7" customFormat="1" ht="16.5" customHeight="1">
      <c r="A101" s="100" t="s">
        <v>77</v>
      </c>
      <c r="B101" s="101"/>
      <c r="C101" s="102"/>
      <c r="D101" s="103" t="s">
        <v>98</v>
      </c>
      <c r="E101" s="103"/>
      <c r="F101" s="103"/>
      <c r="G101" s="103"/>
      <c r="H101" s="103"/>
      <c r="I101" s="104"/>
      <c r="J101" s="103" t="s">
        <v>99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>
        <f>'4.1 - Odborářská 74-678, ...'!J30</f>
        <v>0</v>
      </c>
      <c r="AH101" s="104"/>
      <c r="AI101" s="104"/>
      <c r="AJ101" s="104"/>
      <c r="AK101" s="104"/>
      <c r="AL101" s="104"/>
      <c r="AM101" s="104"/>
      <c r="AN101" s="105">
        <f>SUM(AG101,AT101)</f>
        <v>0</v>
      </c>
      <c r="AO101" s="104"/>
      <c r="AP101" s="104"/>
      <c r="AQ101" s="106" t="s">
        <v>80</v>
      </c>
      <c r="AR101" s="101"/>
      <c r="AS101" s="107">
        <v>0</v>
      </c>
      <c r="AT101" s="108">
        <f>ROUND(SUM(AV101:AW101),2)</f>
        <v>0</v>
      </c>
      <c r="AU101" s="109">
        <f>'4.1 - Odborářská 74-678, ...'!P120</f>
        <v>0</v>
      </c>
      <c r="AV101" s="108">
        <f>'4.1 - Odborářská 74-678, ...'!J33</f>
        <v>0</v>
      </c>
      <c r="AW101" s="108">
        <f>'4.1 - Odborářská 74-678, ...'!J34</f>
        <v>0</v>
      </c>
      <c r="AX101" s="108">
        <f>'4.1 - Odborářská 74-678, ...'!J35</f>
        <v>0</v>
      </c>
      <c r="AY101" s="108">
        <f>'4.1 - Odborářská 74-678, ...'!J36</f>
        <v>0</v>
      </c>
      <c r="AZ101" s="108">
        <f>'4.1 - Odborářská 74-678, ...'!F33</f>
        <v>0</v>
      </c>
      <c r="BA101" s="108">
        <f>'4.1 - Odborářská 74-678, ...'!F34</f>
        <v>0</v>
      </c>
      <c r="BB101" s="108">
        <f>'4.1 - Odborářská 74-678, ...'!F35</f>
        <v>0</v>
      </c>
      <c r="BC101" s="108">
        <f>'4.1 - Odborářská 74-678, ...'!F36</f>
        <v>0</v>
      </c>
      <c r="BD101" s="110">
        <f>'4.1 - Odborářská 74-678, ...'!F37</f>
        <v>0</v>
      </c>
      <c r="BE101" s="7"/>
      <c r="BT101" s="111" t="s">
        <v>81</v>
      </c>
      <c r="BV101" s="111" t="s">
        <v>75</v>
      </c>
      <c r="BW101" s="111" t="s">
        <v>100</v>
      </c>
      <c r="BX101" s="111" t="s">
        <v>4</v>
      </c>
      <c r="CL101" s="111" t="s">
        <v>1</v>
      </c>
      <c r="CM101" s="111" t="s">
        <v>81</v>
      </c>
    </row>
    <row r="102" s="7" customFormat="1" ht="16.5" customHeight="1">
      <c r="A102" s="100" t="s">
        <v>77</v>
      </c>
      <c r="B102" s="101"/>
      <c r="C102" s="102"/>
      <c r="D102" s="103" t="s">
        <v>101</v>
      </c>
      <c r="E102" s="103"/>
      <c r="F102" s="103"/>
      <c r="G102" s="103"/>
      <c r="H102" s="103"/>
      <c r="I102" s="104"/>
      <c r="J102" s="103" t="s">
        <v>102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5">
        <f>'4.2 - Odborářská 74-678, ...'!J30</f>
        <v>0</v>
      </c>
      <c r="AH102" s="104"/>
      <c r="AI102" s="104"/>
      <c r="AJ102" s="104"/>
      <c r="AK102" s="104"/>
      <c r="AL102" s="104"/>
      <c r="AM102" s="104"/>
      <c r="AN102" s="105">
        <f>SUM(AG102,AT102)</f>
        <v>0</v>
      </c>
      <c r="AO102" s="104"/>
      <c r="AP102" s="104"/>
      <c r="AQ102" s="106" t="s">
        <v>80</v>
      </c>
      <c r="AR102" s="101"/>
      <c r="AS102" s="107">
        <v>0</v>
      </c>
      <c r="AT102" s="108">
        <f>ROUND(SUM(AV102:AW102),2)</f>
        <v>0</v>
      </c>
      <c r="AU102" s="109">
        <f>'4.2 - Odborářská 74-678, ...'!P123</f>
        <v>0</v>
      </c>
      <c r="AV102" s="108">
        <f>'4.2 - Odborářská 74-678, ...'!J33</f>
        <v>0</v>
      </c>
      <c r="AW102" s="108">
        <f>'4.2 - Odborářská 74-678, ...'!J34</f>
        <v>0</v>
      </c>
      <c r="AX102" s="108">
        <f>'4.2 - Odborářská 74-678, ...'!J35</f>
        <v>0</v>
      </c>
      <c r="AY102" s="108">
        <f>'4.2 - Odborářská 74-678, ...'!J36</f>
        <v>0</v>
      </c>
      <c r="AZ102" s="108">
        <f>'4.2 - Odborářská 74-678, ...'!F33</f>
        <v>0</v>
      </c>
      <c r="BA102" s="108">
        <f>'4.2 - Odborářská 74-678, ...'!F34</f>
        <v>0</v>
      </c>
      <c r="BB102" s="108">
        <f>'4.2 - Odborářská 74-678, ...'!F35</f>
        <v>0</v>
      </c>
      <c r="BC102" s="108">
        <f>'4.2 - Odborářská 74-678, ...'!F36</f>
        <v>0</v>
      </c>
      <c r="BD102" s="110">
        <f>'4.2 - Odborářská 74-678, ...'!F37</f>
        <v>0</v>
      </c>
      <c r="BE102" s="7"/>
      <c r="BT102" s="111" t="s">
        <v>81</v>
      </c>
      <c r="BV102" s="111" t="s">
        <v>75</v>
      </c>
      <c r="BW102" s="111" t="s">
        <v>103</v>
      </c>
      <c r="BX102" s="111" t="s">
        <v>4</v>
      </c>
      <c r="CL102" s="111" t="s">
        <v>1</v>
      </c>
      <c r="CM102" s="111" t="s">
        <v>81</v>
      </c>
    </row>
    <row r="103" s="7" customFormat="1" ht="16.5" customHeight="1">
      <c r="A103" s="100" t="s">
        <v>77</v>
      </c>
      <c r="B103" s="101"/>
      <c r="C103" s="102"/>
      <c r="D103" s="103" t="s">
        <v>104</v>
      </c>
      <c r="E103" s="103"/>
      <c r="F103" s="103"/>
      <c r="G103" s="103"/>
      <c r="H103" s="103"/>
      <c r="I103" s="104"/>
      <c r="J103" s="103" t="s">
        <v>105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5">
        <f>'5.1 - Horní 29-679, Osvět...'!J30</f>
        <v>0</v>
      </c>
      <c r="AH103" s="104"/>
      <c r="AI103" s="104"/>
      <c r="AJ103" s="104"/>
      <c r="AK103" s="104"/>
      <c r="AL103" s="104"/>
      <c r="AM103" s="104"/>
      <c r="AN103" s="105">
        <f>SUM(AG103,AT103)</f>
        <v>0</v>
      </c>
      <c r="AO103" s="104"/>
      <c r="AP103" s="104"/>
      <c r="AQ103" s="106" t="s">
        <v>80</v>
      </c>
      <c r="AR103" s="101"/>
      <c r="AS103" s="107">
        <v>0</v>
      </c>
      <c r="AT103" s="108">
        <f>ROUND(SUM(AV103:AW103),2)</f>
        <v>0</v>
      </c>
      <c r="AU103" s="109">
        <f>'5.1 - Horní 29-679, Osvět...'!P120</f>
        <v>0</v>
      </c>
      <c r="AV103" s="108">
        <f>'5.1 - Horní 29-679, Osvět...'!J33</f>
        <v>0</v>
      </c>
      <c r="AW103" s="108">
        <f>'5.1 - Horní 29-679, Osvět...'!J34</f>
        <v>0</v>
      </c>
      <c r="AX103" s="108">
        <f>'5.1 - Horní 29-679, Osvět...'!J35</f>
        <v>0</v>
      </c>
      <c r="AY103" s="108">
        <f>'5.1 - Horní 29-679, Osvět...'!J36</f>
        <v>0</v>
      </c>
      <c r="AZ103" s="108">
        <f>'5.1 - Horní 29-679, Osvět...'!F33</f>
        <v>0</v>
      </c>
      <c r="BA103" s="108">
        <f>'5.1 - Horní 29-679, Osvět...'!F34</f>
        <v>0</v>
      </c>
      <c r="BB103" s="108">
        <f>'5.1 - Horní 29-679, Osvět...'!F35</f>
        <v>0</v>
      </c>
      <c r="BC103" s="108">
        <f>'5.1 - Horní 29-679, Osvět...'!F36</f>
        <v>0</v>
      </c>
      <c r="BD103" s="110">
        <f>'5.1 - Horní 29-679, Osvět...'!F37</f>
        <v>0</v>
      </c>
      <c r="BE103" s="7"/>
      <c r="BT103" s="111" t="s">
        <v>81</v>
      </c>
      <c r="BV103" s="111" t="s">
        <v>75</v>
      </c>
      <c r="BW103" s="111" t="s">
        <v>106</v>
      </c>
      <c r="BX103" s="111" t="s">
        <v>4</v>
      </c>
      <c r="CL103" s="111" t="s">
        <v>1</v>
      </c>
      <c r="CM103" s="111" t="s">
        <v>81</v>
      </c>
    </row>
    <row r="104" s="7" customFormat="1" ht="16.5" customHeight="1">
      <c r="A104" s="100" t="s">
        <v>77</v>
      </c>
      <c r="B104" s="101"/>
      <c r="C104" s="102"/>
      <c r="D104" s="103" t="s">
        <v>107</v>
      </c>
      <c r="E104" s="103"/>
      <c r="F104" s="103"/>
      <c r="G104" s="103"/>
      <c r="H104" s="103"/>
      <c r="I104" s="104"/>
      <c r="J104" s="103" t="s">
        <v>108</v>
      </c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5">
        <f>'5.2 - Horní 29-679, Osvět...'!J30</f>
        <v>0</v>
      </c>
      <c r="AH104" s="104"/>
      <c r="AI104" s="104"/>
      <c r="AJ104" s="104"/>
      <c r="AK104" s="104"/>
      <c r="AL104" s="104"/>
      <c r="AM104" s="104"/>
      <c r="AN104" s="105">
        <f>SUM(AG104,AT104)</f>
        <v>0</v>
      </c>
      <c r="AO104" s="104"/>
      <c r="AP104" s="104"/>
      <c r="AQ104" s="106" t="s">
        <v>80</v>
      </c>
      <c r="AR104" s="101"/>
      <c r="AS104" s="107">
        <v>0</v>
      </c>
      <c r="AT104" s="108">
        <f>ROUND(SUM(AV104:AW104),2)</f>
        <v>0</v>
      </c>
      <c r="AU104" s="109">
        <f>'5.2 - Horní 29-679, Osvět...'!P123</f>
        <v>0</v>
      </c>
      <c r="AV104" s="108">
        <f>'5.2 - Horní 29-679, Osvět...'!J33</f>
        <v>0</v>
      </c>
      <c r="AW104" s="108">
        <f>'5.2 - Horní 29-679, Osvět...'!J34</f>
        <v>0</v>
      </c>
      <c r="AX104" s="108">
        <f>'5.2 - Horní 29-679, Osvět...'!J35</f>
        <v>0</v>
      </c>
      <c r="AY104" s="108">
        <f>'5.2 - Horní 29-679, Osvět...'!J36</f>
        <v>0</v>
      </c>
      <c r="AZ104" s="108">
        <f>'5.2 - Horní 29-679, Osvět...'!F33</f>
        <v>0</v>
      </c>
      <c r="BA104" s="108">
        <f>'5.2 - Horní 29-679, Osvět...'!F34</f>
        <v>0</v>
      </c>
      <c r="BB104" s="108">
        <f>'5.2 - Horní 29-679, Osvět...'!F35</f>
        <v>0</v>
      </c>
      <c r="BC104" s="108">
        <f>'5.2 - Horní 29-679, Osvět...'!F36</f>
        <v>0</v>
      </c>
      <c r="BD104" s="110">
        <f>'5.2 - Horní 29-679, Osvět...'!F37</f>
        <v>0</v>
      </c>
      <c r="BE104" s="7"/>
      <c r="BT104" s="111" t="s">
        <v>81</v>
      </c>
      <c r="BV104" s="111" t="s">
        <v>75</v>
      </c>
      <c r="BW104" s="111" t="s">
        <v>109</v>
      </c>
      <c r="BX104" s="111" t="s">
        <v>4</v>
      </c>
      <c r="CL104" s="111" t="s">
        <v>1</v>
      </c>
      <c r="CM104" s="111" t="s">
        <v>81</v>
      </c>
    </row>
    <row r="105" s="7" customFormat="1" ht="16.5" customHeight="1">
      <c r="A105" s="100" t="s">
        <v>77</v>
      </c>
      <c r="B105" s="101"/>
      <c r="C105" s="102"/>
      <c r="D105" s="103" t="s">
        <v>110</v>
      </c>
      <c r="E105" s="103"/>
      <c r="F105" s="103"/>
      <c r="G105" s="103"/>
      <c r="H105" s="103"/>
      <c r="I105" s="104"/>
      <c r="J105" s="103" t="s">
        <v>111</v>
      </c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5">
        <f>'6.1 - Opravy omítek a mal...'!J30</f>
        <v>0</v>
      </c>
      <c r="AH105" s="104"/>
      <c r="AI105" s="104"/>
      <c r="AJ105" s="104"/>
      <c r="AK105" s="104"/>
      <c r="AL105" s="104"/>
      <c r="AM105" s="104"/>
      <c r="AN105" s="105">
        <f>SUM(AG105,AT105)</f>
        <v>0</v>
      </c>
      <c r="AO105" s="104"/>
      <c r="AP105" s="104"/>
      <c r="AQ105" s="106" t="s">
        <v>80</v>
      </c>
      <c r="AR105" s="101"/>
      <c r="AS105" s="112">
        <v>0</v>
      </c>
      <c r="AT105" s="113">
        <f>ROUND(SUM(AV105:AW105),2)</f>
        <v>0</v>
      </c>
      <c r="AU105" s="114">
        <f>'6.1 - Opravy omítek a mal...'!P125</f>
        <v>0</v>
      </c>
      <c r="AV105" s="113">
        <f>'6.1 - Opravy omítek a mal...'!J33</f>
        <v>0</v>
      </c>
      <c r="AW105" s="113">
        <f>'6.1 - Opravy omítek a mal...'!J34</f>
        <v>0</v>
      </c>
      <c r="AX105" s="113">
        <f>'6.1 - Opravy omítek a mal...'!J35</f>
        <v>0</v>
      </c>
      <c r="AY105" s="113">
        <f>'6.1 - Opravy omítek a mal...'!J36</f>
        <v>0</v>
      </c>
      <c r="AZ105" s="113">
        <f>'6.1 - Opravy omítek a mal...'!F33</f>
        <v>0</v>
      </c>
      <c r="BA105" s="113">
        <f>'6.1 - Opravy omítek a mal...'!F34</f>
        <v>0</v>
      </c>
      <c r="BB105" s="113">
        <f>'6.1 - Opravy omítek a mal...'!F35</f>
        <v>0</v>
      </c>
      <c r="BC105" s="113">
        <f>'6.1 - Opravy omítek a mal...'!F36</f>
        <v>0</v>
      </c>
      <c r="BD105" s="115">
        <f>'6.1 - Opravy omítek a mal...'!F37</f>
        <v>0</v>
      </c>
      <c r="BE105" s="7"/>
      <c r="BT105" s="111" t="s">
        <v>81</v>
      </c>
      <c r="BV105" s="111" t="s">
        <v>75</v>
      </c>
      <c r="BW105" s="111" t="s">
        <v>112</v>
      </c>
      <c r="BX105" s="111" t="s">
        <v>4</v>
      </c>
      <c r="CL105" s="111" t="s">
        <v>1</v>
      </c>
      <c r="CM105" s="111" t="s">
        <v>81</v>
      </c>
    </row>
    <row r="106" s="2" customFormat="1" ht="30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35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</sheetData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94:AP94"/>
  </mergeCells>
  <hyperlinks>
    <hyperlink ref="A95" location="'1.1 - Odborářská 68-675, ...'!C2" display="/"/>
    <hyperlink ref="A96" location="'1.2 - Odborářská 68-675, ...'!C2" display="/"/>
    <hyperlink ref="A97" location="'2.1 - Odborářská 70-676, ...'!C2" display="/"/>
    <hyperlink ref="A98" location="'2.2 - Odborářská 70-676, ...'!C2" display="/"/>
    <hyperlink ref="A99" location="'3.1 - Odborářská 72-677, ...'!C2" display="/"/>
    <hyperlink ref="A100" location="'3.2 - Odborářská 72-677, ...'!C2" display="/"/>
    <hyperlink ref="A101" location="'4.1 - Odborářská 74-678, ...'!C2" display="/"/>
    <hyperlink ref="A102" location="'4.2 - Odborářská 74-678, ...'!C2" display="/"/>
    <hyperlink ref="A103" location="'5.1 - Horní 29-679, Osvět...'!C2" display="/"/>
    <hyperlink ref="A104" location="'5.2 - Horní 29-679, Osvět...'!C2" display="/"/>
    <hyperlink ref="A105" location="'6.1 - Opravy omítek a ma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473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ROUND((SUM(BE120:BE150)),  2)</f>
        <v>0</v>
      </c>
      <c r="G33" s="34"/>
      <c r="H33" s="34"/>
      <c r="I33" s="124">
        <v>0.20999999999999999</v>
      </c>
      <c r="J33" s="123">
        <f>ROUND(((SUM(BE120:BE150))*I33),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ROUND((SUM(BF120:BF150)),  2)</f>
        <v>0</v>
      </c>
      <c r="G34" s="34"/>
      <c r="H34" s="34"/>
      <c r="I34" s="124">
        <v>0.12</v>
      </c>
      <c r="J34" s="123">
        <f>ROUND(((SUM(BF120:BF150))*I34),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ROUND((SUM(BG120:BG150)),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ROUND((SUM(BH120:BH150)),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ROUND((SUM(BI120:BI150)),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5.1 - Horní 29/679, Osvětelní chodeb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122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123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124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125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BD, oprava elektroinstalace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5.1 - Horní 29/679, Osvětelní chodeb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13. 3. 2025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126</v>
      </c>
      <c r="D119" s="147" t="s">
        <v>58</v>
      </c>
      <c r="E119" s="147" t="s">
        <v>54</v>
      </c>
      <c r="F119" s="147" t="s">
        <v>55</v>
      </c>
      <c r="G119" s="147" t="s">
        <v>127</v>
      </c>
      <c r="H119" s="147" t="s">
        <v>128</v>
      </c>
      <c r="I119" s="147" t="s">
        <v>129</v>
      </c>
      <c r="J119" s="148" t="s">
        <v>118</v>
      </c>
      <c r="K119" s="149" t="s">
        <v>130</v>
      </c>
      <c r="L119" s="150"/>
      <c r="M119" s="82" t="s">
        <v>1</v>
      </c>
      <c r="N119" s="83" t="s">
        <v>37</v>
      </c>
      <c r="O119" s="83" t="s">
        <v>131</v>
      </c>
      <c r="P119" s="83" t="s">
        <v>132</v>
      </c>
      <c r="Q119" s="83" t="s">
        <v>133</v>
      </c>
      <c r="R119" s="83" t="s">
        <v>134</v>
      </c>
      <c r="S119" s="83" t="s">
        <v>135</v>
      </c>
      <c r="T119" s="84" t="s">
        <v>136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137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0.059025000000000001</v>
      </c>
      <c r="S120" s="86"/>
      <c r="T120" s="153">
        <f>T121+T128</f>
        <v>0.0090400000000000012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120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138</v>
      </c>
      <c r="F121" s="157" t="s">
        <v>139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81</v>
      </c>
      <c r="AT121" s="164" t="s">
        <v>72</v>
      </c>
      <c r="AU121" s="164" t="s">
        <v>73</v>
      </c>
      <c r="AY121" s="156" t="s">
        <v>140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141</v>
      </c>
      <c r="F122" s="166" t="s">
        <v>142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</v>
      </c>
      <c r="S122" s="161"/>
      <c r="T122" s="163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81</v>
      </c>
      <c r="AT122" s="164" t="s">
        <v>72</v>
      </c>
      <c r="AU122" s="164" t="s">
        <v>81</v>
      </c>
      <c r="AY122" s="156" t="s">
        <v>140</v>
      </c>
      <c r="BK122" s="165">
        <f>SUM(BK123:BK127)</f>
        <v>0</v>
      </c>
    </row>
    <row r="123" s="2" customFormat="1" ht="24.15" customHeight="1">
      <c r="A123" s="34"/>
      <c r="B123" s="168"/>
      <c r="C123" s="169" t="s">
        <v>81</v>
      </c>
      <c r="D123" s="169" t="s">
        <v>143</v>
      </c>
      <c r="E123" s="170" t="s">
        <v>144</v>
      </c>
      <c r="F123" s="171" t="s">
        <v>145</v>
      </c>
      <c r="G123" s="172" t="s">
        <v>146</v>
      </c>
      <c r="H123" s="173">
        <v>0.0089999999999999993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147</v>
      </c>
      <c r="AT123" s="181" t="s">
        <v>143</v>
      </c>
      <c r="AU123" s="181" t="s">
        <v>148</v>
      </c>
      <c r="AY123" s="15" t="s">
        <v>140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148</v>
      </c>
      <c r="BK123" s="182">
        <f>ROUND(I123*H123,2)</f>
        <v>0</v>
      </c>
      <c r="BL123" s="15" t="s">
        <v>147</v>
      </c>
      <c r="BM123" s="181" t="s">
        <v>474</v>
      </c>
    </row>
    <row r="124" s="2" customFormat="1" ht="24.15" customHeight="1">
      <c r="A124" s="34"/>
      <c r="B124" s="168"/>
      <c r="C124" s="169" t="s">
        <v>148</v>
      </c>
      <c r="D124" s="169" t="s">
        <v>143</v>
      </c>
      <c r="E124" s="170" t="s">
        <v>150</v>
      </c>
      <c r="F124" s="171" t="s">
        <v>151</v>
      </c>
      <c r="G124" s="172" t="s">
        <v>146</v>
      </c>
      <c r="H124" s="173">
        <v>0.0089999999999999993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147</v>
      </c>
      <c r="AT124" s="181" t="s">
        <v>143</v>
      </c>
      <c r="AU124" s="181" t="s">
        <v>148</v>
      </c>
      <c r="AY124" s="15" t="s">
        <v>140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148</v>
      </c>
      <c r="BK124" s="182">
        <f>ROUND(I124*H124,2)</f>
        <v>0</v>
      </c>
      <c r="BL124" s="15" t="s">
        <v>147</v>
      </c>
      <c r="BM124" s="181" t="s">
        <v>475</v>
      </c>
    </row>
    <row r="125" s="2" customFormat="1" ht="24.15" customHeight="1">
      <c r="A125" s="34"/>
      <c r="B125" s="168"/>
      <c r="C125" s="169" t="s">
        <v>153</v>
      </c>
      <c r="D125" s="169" t="s">
        <v>143</v>
      </c>
      <c r="E125" s="170" t="s">
        <v>154</v>
      </c>
      <c r="F125" s="171" t="s">
        <v>155</v>
      </c>
      <c r="G125" s="172" t="s">
        <v>146</v>
      </c>
      <c r="H125" s="173">
        <v>0.089999999999999997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147</v>
      </c>
      <c r="AT125" s="181" t="s">
        <v>143</v>
      </c>
      <c r="AU125" s="181" t="s">
        <v>148</v>
      </c>
      <c r="AY125" s="15" t="s">
        <v>140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148</v>
      </c>
      <c r="BK125" s="182">
        <f>ROUND(I125*H125,2)</f>
        <v>0</v>
      </c>
      <c r="BL125" s="15" t="s">
        <v>147</v>
      </c>
      <c r="BM125" s="181" t="s">
        <v>476</v>
      </c>
    </row>
    <row r="126" s="2" customFormat="1" ht="33" customHeight="1">
      <c r="A126" s="34"/>
      <c r="B126" s="168"/>
      <c r="C126" s="169" t="s">
        <v>147</v>
      </c>
      <c r="D126" s="169" t="s">
        <v>143</v>
      </c>
      <c r="E126" s="170" t="s">
        <v>157</v>
      </c>
      <c r="F126" s="171" t="s">
        <v>158</v>
      </c>
      <c r="G126" s="172" t="s">
        <v>146</v>
      </c>
      <c r="H126" s="173">
        <v>0.0089999999999999993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477</v>
      </c>
    </row>
    <row r="127" s="2" customFormat="1" ht="33" customHeight="1">
      <c r="A127" s="34"/>
      <c r="B127" s="168"/>
      <c r="C127" s="169" t="s">
        <v>160</v>
      </c>
      <c r="D127" s="169" t="s">
        <v>143</v>
      </c>
      <c r="E127" s="170" t="s">
        <v>161</v>
      </c>
      <c r="F127" s="171" t="s">
        <v>162</v>
      </c>
      <c r="G127" s="172" t="s">
        <v>146</v>
      </c>
      <c r="H127" s="173">
        <v>0.0089999999999999993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478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164</v>
      </c>
      <c r="F128" s="157" t="s">
        <v>165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0.059025000000000001</v>
      </c>
      <c r="S128" s="161"/>
      <c r="T128" s="163">
        <f>T129</f>
        <v>0.0090400000000000012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148</v>
      </c>
      <c r="AT128" s="164" t="s">
        <v>72</v>
      </c>
      <c r="AU128" s="164" t="s">
        <v>73</v>
      </c>
      <c r="AY128" s="156" t="s">
        <v>140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166</v>
      </c>
      <c r="F129" s="166" t="s">
        <v>167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SUM(P130:P150)</f>
        <v>0</v>
      </c>
      <c r="Q129" s="161"/>
      <c r="R129" s="162">
        <f>SUM(R130:R150)</f>
        <v>0.059025000000000001</v>
      </c>
      <c r="S129" s="161"/>
      <c r="T129" s="163">
        <f>SUM(T130:T150)</f>
        <v>0.0090400000000000012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148</v>
      </c>
      <c r="AT129" s="164" t="s">
        <v>72</v>
      </c>
      <c r="AU129" s="164" t="s">
        <v>81</v>
      </c>
      <c r="AY129" s="156" t="s">
        <v>140</v>
      </c>
      <c r="BK129" s="165">
        <f>SUM(BK130:BK150)</f>
        <v>0</v>
      </c>
    </row>
    <row r="130" s="2" customFormat="1" ht="24.15" customHeight="1">
      <c r="A130" s="34"/>
      <c r="B130" s="168"/>
      <c r="C130" s="169" t="s">
        <v>168</v>
      </c>
      <c r="D130" s="169" t="s">
        <v>143</v>
      </c>
      <c r="E130" s="170" t="s">
        <v>169</v>
      </c>
      <c r="F130" s="171" t="s">
        <v>170</v>
      </c>
      <c r="G130" s="172" t="s">
        <v>171</v>
      </c>
      <c r="H130" s="173">
        <v>126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172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172</v>
      </c>
      <c r="BM130" s="181" t="s">
        <v>479</v>
      </c>
    </row>
    <row r="131" s="2" customFormat="1" ht="24.15" customHeight="1">
      <c r="A131" s="34"/>
      <c r="B131" s="168"/>
      <c r="C131" s="183" t="s">
        <v>174</v>
      </c>
      <c r="D131" s="183" t="s">
        <v>175</v>
      </c>
      <c r="E131" s="184" t="s">
        <v>176</v>
      </c>
      <c r="F131" s="185" t="s">
        <v>177</v>
      </c>
      <c r="G131" s="186" t="s">
        <v>171</v>
      </c>
      <c r="H131" s="187">
        <v>132.30000000000001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0.00014999999999999999</v>
      </c>
      <c r="R131" s="179">
        <f>Q131*H131</f>
        <v>0.019845000000000002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178</v>
      </c>
      <c r="AT131" s="181" t="s">
        <v>175</v>
      </c>
      <c r="AU131" s="181" t="s">
        <v>148</v>
      </c>
      <c r="AY131" s="15" t="s">
        <v>140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148</v>
      </c>
      <c r="BK131" s="182">
        <f>ROUND(I131*H131,2)</f>
        <v>0</v>
      </c>
      <c r="BL131" s="15" t="s">
        <v>172</v>
      </c>
      <c r="BM131" s="181" t="s">
        <v>480</v>
      </c>
    </row>
    <row r="132" s="2" customFormat="1" ht="16.5" customHeight="1">
      <c r="A132" s="34"/>
      <c r="B132" s="168"/>
      <c r="C132" s="169" t="s">
        <v>180</v>
      </c>
      <c r="D132" s="169" t="s">
        <v>143</v>
      </c>
      <c r="E132" s="170" t="s">
        <v>181</v>
      </c>
      <c r="F132" s="171" t="s">
        <v>182</v>
      </c>
      <c r="G132" s="172" t="s">
        <v>183</v>
      </c>
      <c r="H132" s="173">
        <v>3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172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172</v>
      </c>
      <c r="BM132" s="181" t="s">
        <v>481</v>
      </c>
    </row>
    <row r="133" s="2" customFormat="1" ht="21.75" customHeight="1">
      <c r="A133" s="34"/>
      <c r="B133" s="168"/>
      <c r="C133" s="183" t="s">
        <v>185</v>
      </c>
      <c r="D133" s="183" t="s">
        <v>175</v>
      </c>
      <c r="E133" s="184" t="s">
        <v>186</v>
      </c>
      <c r="F133" s="185" t="s">
        <v>187</v>
      </c>
      <c r="G133" s="186" t="s">
        <v>183</v>
      </c>
      <c r="H133" s="187">
        <v>3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4.0000000000000003E-05</v>
      </c>
      <c r="R133" s="179">
        <f>Q133*H133</f>
        <v>0.00012000000000000002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178</v>
      </c>
      <c r="AT133" s="181" t="s">
        <v>175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172</v>
      </c>
      <c r="BM133" s="181" t="s">
        <v>482</v>
      </c>
    </row>
    <row r="134" s="2" customFormat="1" ht="24.15" customHeight="1">
      <c r="A134" s="34"/>
      <c r="B134" s="168"/>
      <c r="C134" s="169" t="s">
        <v>189</v>
      </c>
      <c r="D134" s="169" t="s">
        <v>143</v>
      </c>
      <c r="E134" s="170" t="s">
        <v>190</v>
      </c>
      <c r="F134" s="171" t="s">
        <v>191</v>
      </c>
      <c r="G134" s="172" t="s">
        <v>183</v>
      </c>
      <c r="H134" s="173">
        <v>12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172</v>
      </c>
      <c r="AT134" s="181" t="s">
        <v>143</v>
      </c>
      <c r="AU134" s="181" t="s">
        <v>148</v>
      </c>
      <c r="AY134" s="15" t="s">
        <v>140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148</v>
      </c>
      <c r="BK134" s="182">
        <f>ROUND(I134*H134,2)</f>
        <v>0</v>
      </c>
      <c r="BL134" s="15" t="s">
        <v>172</v>
      </c>
      <c r="BM134" s="181" t="s">
        <v>483</v>
      </c>
    </row>
    <row r="135" s="2" customFormat="1" ht="33" customHeight="1">
      <c r="A135" s="34"/>
      <c r="B135" s="168"/>
      <c r="C135" s="183" t="s">
        <v>193</v>
      </c>
      <c r="D135" s="183" t="s">
        <v>175</v>
      </c>
      <c r="E135" s="184" t="s">
        <v>194</v>
      </c>
      <c r="F135" s="185" t="s">
        <v>195</v>
      </c>
      <c r="G135" s="186" t="s">
        <v>183</v>
      </c>
      <c r="H135" s="187">
        <v>12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9.0000000000000006E-05</v>
      </c>
      <c r="R135" s="179">
        <f>Q135*H135</f>
        <v>0.00108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178</v>
      </c>
      <c r="AT135" s="181" t="s">
        <v>175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172</v>
      </c>
      <c r="BM135" s="181" t="s">
        <v>484</v>
      </c>
    </row>
    <row r="136" s="2" customFormat="1" ht="24.15" customHeight="1">
      <c r="A136" s="34"/>
      <c r="B136" s="168"/>
      <c r="C136" s="169" t="s">
        <v>8</v>
      </c>
      <c r="D136" s="169" t="s">
        <v>143</v>
      </c>
      <c r="E136" s="170" t="s">
        <v>197</v>
      </c>
      <c r="F136" s="171" t="s">
        <v>198</v>
      </c>
      <c r="G136" s="172" t="s">
        <v>171</v>
      </c>
      <c r="H136" s="173">
        <v>230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172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172</v>
      </c>
      <c r="BM136" s="181" t="s">
        <v>485</v>
      </c>
    </row>
    <row r="137" s="2" customFormat="1" ht="24.15" customHeight="1">
      <c r="A137" s="34"/>
      <c r="B137" s="168"/>
      <c r="C137" s="183" t="s">
        <v>200</v>
      </c>
      <c r="D137" s="183" t="s">
        <v>175</v>
      </c>
      <c r="E137" s="184" t="s">
        <v>201</v>
      </c>
      <c r="F137" s="185" t="s">
        <v>202</v>
      </c>
      <c r="G137" s="186" t="s">
        <v>171</v>
      </c>
      <c r="H137" s="187">
        <v>264.5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0.00012</v>
      </c>
      <c r="R137" s="179">
        <f>Q137*H137</f>
        <v>0.031739999999999997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178</v>
      </c>
      <c r="AT137" s="181" t="s">
        <v>175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172</v>
      </c>
      <c r="BM137" s="181" t="s">
        <v>486</v>
      </c>
    </row>
    <row r="138" s="2" customFormat="1" ht="24.15" customHeight="1">
      <c r="A138" s="34"/>
      <c r="B138" s="168"/>
      <c r="C138" s="169" t="s">
        <v>204</v>
      </c>
      <c r="D138" s="169" t="s">
        <v>143</v>
      </c>
      <c r="E138" s="170" t="s">
        <v>205</v>
      </c>
      <c r="F138" s="171" t="s">
        <v>206</v>
      </c>
      <c r="G138" s="172" t="s">
        <v>183</v>
      </c>
      <c r="H138" s="173">
        <v>18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172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172</v>
      </c>
      <c r="BM138" s="181" t="s">
        <v>487</v>
      </c>
    </row>
    <row r="139" s="2" customFormat="1" ht="16.5" customHeight="1">
      <c r="A139" s="34"/>
      <c r="B139" s="168"/>
      <c r="C139" s="169" t="s">
        <v>208</v>
      </c>
      <c r="D139" s="169" t="s">
        <v>143</v>
      </c>
      <c r="E139" s="170" t="s">
        <v>209</v>
      </c>
      <c r="F139" s="171" t="s">
        <v>210</v>
      </c>
      <c r="G139" s="172" t="s">
        <v>183</v>
      </c>
      <c r="H139" s="173">
        <v>15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172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172</v>
      </c>
      <c r="BM139" s="181" t="s">
        <v>488</v>
      </c>
    </row>
    <row r="140" s="2" customFormat="1" ht="16.5" customHeight="1">
      <c r="A140" s="34"/>
      <c r="B140" s="168"/>
      <c r="C140" s="183" t="s">
        <v>172</v>
      </c>
      <c r="D140" s="183" t="s">
        <v>175</v>
      </c>
      <c r="E140" s="184" t="s">
        <v>212</v>
      </c>
      <c r="F140" s="185" t="s">
        <v>213</v>
      </c>
      <c r="G140" s="186" t="s">
        <v>183</v>
      </c>
      <c r="H140" s="187">
        <v>15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1.0000000000000001E-05</v>
      </c>
      <c r="R140" s="179">
        <f>Q140*H140</f>
        <v>0.00015000000000000001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178</v>
      </c>
      <c r="AT140" s="181" t="s">
        <v>175</v>
      </c>
      <c r="AU140" s="181" t="s">
        <v>148</v>
      </c>
      <c r="AY140" s="15" t="s">
        <v>140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148</v>
      </c>
      <c r="BK140" s="182">
        <f>ROUND(I140*H140,2)</f>
        <v>0</v>
      </c>
      <c r="BL140" s="15" t="s">
        <v>172</v>
      </c>
      <c r="BM140" s="181" t="s">
        <v>489</v>
      </c>
    </row>
    <row r="141" s="2" customFormat="1" ht="24.15" customHeight="1">
      <c r="A141" s="34"/>
      <c r="B141" s="168"/>
      <c r="C141" s="169" t="s">
        <v>215</v>
      </c>
      <c r="D141" s="169" t="s">
        <v>143</v>
      </c>
      <c r="E141" s="170" t="s">
        <v>216</v>
      </c>
      <c r="F141" s="171" t="s">
        <v>217</v>
      </c>
      <c r="G141" s="172" t="s">
        <v>183</v>
      </c>
      <c r="H141" s="173">
        <v>3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172</v>
      </c>
      <c r="AT141" s="181" t="s">
        <v>143</v>
      </c>
      <c r="AU141" s="181" t="s">
        <v>148</v>
      </c>
      <c r="AY141" s="15" t="s">
        <v>140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148</v>
      </c>
      <c r="BK141" s="182">
        <f>ROUND(I141*H141,2)</f>
        <v>0</v>
      </c>
      <c r="BL141" s="15" t="s">
        <v>172</v>
      </c>
      <c r="BM141" s="181" t="s">
        <v>490</v>
      </c>
    </row>
    <row r="142" s="2" customFormat="1" ht="16.5" customHeight="1">
      <c r="A142" s="34"/>
      <c r="B142" s="168"/>
      <c r="C142" s="183" t="s">
        <v>219</v>
      </c>
      <c r="D142" s="183" t="s">
        <v>175</v>
      </c>
      <c r="E142" s="184" t="s">
        <v>220</v>
      </c>
      <c r="F142" s="185" t="s">
        <v>221</v>
      </c>
      <c r="G142" s="186" t="s">
        <v>183</v>
      </c>
      <c r="H142" s="187">
        <v>3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4.0000000000000003E-05</v>
      </c>
      <c r="R142" s="179">
        <f>Q142*H142</f>
        <v>0.00012000000000000002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178</v>
      </c>
      <c r="AT142" s="181" t="s">
        <v>175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491</v>
      </c>
    </row>
    <row r="143" s="2" customFormat="1" ht="21.75" customHeight="1">
      <c r="A143" s="34"/>
      <c r="B143" s="168"/>
      <c r="C143" s="169" t="s">
        <v>223</v>
      </c>
      <c r="D143" s="169" t="s">
        <v>143</v>
      </c>
      <c r="E143" s="170" t="s">
        <v>224</v>
      </c>
      <c r="F143" s="171" t="s">
        <v>225</v>
      </c>
      <c r="G143" s="172" t="s">
        <v>183</v>
      </c>
      <c r="H143" s="173">
        <v>12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172</v>
      </c>
      <c r="AT143" s="181" t="s">
        <v>143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492</v>
      </c>
    </row>
    <row r="144" s="2" customFormat="1" ht="33" customHeight="1">
      <c r="A144" s="34"/>
      <c r="B144" s="168"/>
      <c r="C144" s="183" t="s">
        <v>227</v>
      </c>
      <c r="D144" s="183" t="s">
        <v>175</v>
      </c>
      <c r="E144" s="184" t="s">
        <v>228</v>
      </c>
      <c r="F144" s="185" t="s">
        <v>229</v>
      </c>
      <c r="G144" s="186" t="s">
        <v>183</v>
      </c>
      <c r="H144" s="187">
        <v>12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0.00010000000000000001</v>
      </c>
      <c r="R144" s="179">
        <f>Q144*H144</f>
        <v>0.0012000000000000001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178</v>
      </c>
      <c r="AT144" s="181" t="s">
        <v>175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493</v>
      </c>
    </row>
    <row r="145" s="2" customFormat="1" ht="24.15" customHeight="1">
      <c r="A145" s="34"/>
      <c r="B145" s="168"/>
      <c r="C145" s="169" t="s">
        <v>7</v>
      </c>
      <c r="D145" s="169" t="s">
        <v>143</v>
      </c>
      <c r="E145" s="170" t="s">
        <v>231</v>
      </c>
      <c r="F145" s="171" t="s">
        <v>232</v>
      </c>
      <c r="G145" s="172" t="s">
        <v>183</v>
      </c>
      <c r="H145" s="173">
        <v>3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172</v>
      </c>
      <c r="AT145" s="181" t="s">
        <v>143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494</v>
      </c>
    </row>
    <row r="146" s="2" customFormat="1" ht="37.8" customHeight="1">
      <c r="A146" s="34"/>
      <c r="B146" s="168"/>
      <c r="C146" s="183" t="s">
        <v>234</v>
      </c>
      <c r="D146" s="183" t="s">
        <v>175</v>
      </c>
      <c r="E146" s="184" t="s">
        <v>235</v>
      </c>
      <c r="F146" s="185" t="s">
        <v>236</v>
      </c>
      <c r="G146" s="186" t="s">
        <v>183</v>
      </c>
      <c r="H146" s="187">
        <v>3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0.00046999999999999999</v>
      </c>
      <c r="R146" s="179">
        <f>Q146*H146</f>
        <v>0.00141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178</v>
      </c>
      <c r="AT146" s="181" t="s">
        <v>175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495</v>
      </c>
    </row>
    <row r="147" s="2" customFormat="1" ht="16.5" customHeight="1">
      <c r="A147" s="34"/>
      <c r="B147" s="168"/>
      <c r="C147" s="169" t="s">
        <v>238</v>
      </c>
      <c r="D147" s="169" t="s">
        <v>143</v>
      </c>
      <c r="E147" s="170" t="s">
        <v>239</v>
      </c>
      <c r="F147" s="171" t="s">
        <v>240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4.0000000000000003E-05</v>
      </c>
      <c r="T147" s="180">
        <f>S147*H147</f>
        <v>4.0000000000000003E-05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496</v>
      </c>
    </row>
    <row r="148" s="2" customFormat="1" ht="44.25" customHeight="1">
      <c r="A148" s="34"/>
      <c r="B148" s="168"/>
      <c r="C148" s="169" t="s">
        <v>242</v>
      </c>
      <c r="D148" s="169" t="s">
        <v>143</v>
      </c>
      <c r="E148" s="170" t="s">
        <v>247</v>
      </c>
      <c r="F148" s="171" t="s">
        <v>248</v>
      </c>
      <c r="G148" s="172" t="s">
        <v>183</v>
      </c>
      <c r="H148" s="173">
        <v>9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0.001</v>
      </c>
      <c r="T148" s="180">
        <f>S148*H148</f>
        <v>0.0090000000000000011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172</v>
      </c>
      <c r="AT148" s="181" t="s">
        <v>143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497</v>
      </c>
    </row>
    <row r="149" s="2" customFormat="1" ht="37.8" customHeight="1">
      <c r="A149" s="34"/>
      <c r="B149" s="168"/>
      <c r="C149" s="169" t="s">
        <v>246</v>
      </c>
      <c r="D149" s="169" t="s">
        <v>143</v>
      </c>
      <c r="E149" s="170" t="s">
        <v>251</v>
      </c>
      <c r="F149" s="171" t="s">
        <v>252</v>
      </c>
      <c r="G149" s="172" t="s">
        <v>183</v>
      </c>
      <c r="H149" s="173">
        <v>24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498</v>
      </c>
    </row>
    <row r="150" s="2" customFormat="1" ht="37.8" customHeight="1">
      <c r="A150" s="34"/>
      <c r="B150" s="168"/>
      <c r="C150" s="183" t="s">
        <v>250</v>
      </c>
      <c r="D150" s="183" t="s">
        <v>175</v>
      </c>
      <c r="E150" s="184" t="s">
        <v>255</v>
      </c>
      <c r="F150" s="185" t="s">
        <v>256</v>
      </c>
      <c r="G150" s="186" t="s">
        <v>183</v>
      </c>
      <c r="H150" s="187">
        <v>24</v>
      </c>
      <c r="I150" s="188"/>
      <c r="J150" s="189">
        <f>ROUND(I150*H150,2)</f>
        <v>0</v>
      </c>
      <c r="K150" s="190"/>
      <c r="L150" s="191"/>
      <c r="M150" s="194" t="s">
        <v>1</v>
      </c>
      <c r="N150" s="195" t="s">
        <v>39</v>
      </c>
      <c r="O150" s="196"/>
      <c r="P150" s="197">
        <f>O150*H150</f>
        <v>0</v>
      </c>
      <c r="Q150" s="197">
        <v>0.00013999999999999999</v>
      </c>
      <c r="R150" s="197">
        <f>Q150*H150</f>
        <v>0.0033599999999999997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178</v>
      </c>
      <c r="AT150" s="181" t="s">
        <v>175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499</v>
      </c>
    </row>
    <row r="151" s="2" customFormat="1" ht="6.96" customHeight="1">
      <c r="A151" s="34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35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500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ROUND((SUM(BE123:BE153)),  2)</f>
        <v>0</v>
      </c>
      <c r="G33" s="34"/>
      <c r="H33" s="34"/>
      <c r="I33" s="124">
        <v>0.20999999999999999</v>
      </c>
      <c r="J33" s="123">
        <f>ROUND(((SUM(BE123:BE153))*I33),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ROUND((SUM(BF123:BF153)),  2)</f>
        <v>0</v>
      </c>
      <c r="G34" s="34"/>
      <c r="H34" s="34"/>
      <c r="I34" s="124">
        <v>0.12</v>
      </c>
      <c r="J34" s="123">
        <f>ROUND(((SUM(BF123:BF153))*I34),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ROUND((SUM(BG123:BG153)),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ROUND((SUM(BH123:BH153)),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ROUND((SUM(BI123:BI153)),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5.2 - Horní 29/679, Osvětlení schodiště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259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260</v>
      </c>
      <c r="E99" s="142"/>
      <c r="F99" s="142"/>
      <c r="G99" s="142"/>
      <c r="H99" s="142"/>
      <c r="I99" s="142"/>
      <c r="J99" s="143">
        <f>J128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261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122</v>
      </c>
      <c r="E101" s="142"/>
      <c r="F101" s="142"/>
      <c r="G101" s="142"/>
      <c r="H101" s="142"/>
      <c r="I101" s="142"/>
      <c r="J101" s="143">
        <f>J134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123</v>
      </c>
      <c r="E102" s="138"/>
      <c r="F102" s="138"/>
      <c r="G102" s="138"/>
      <c r="H102" s="138"/>
      <c r="I102" s="138"/>
      <c r="J102" s="139">
        <f>J140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124</v>
      </c>
      <c r="E103" s="142"/>
      <c r="F103" s="142"/>
      <c r="G103" s="142"/>
      <c r="H103" s="142"/>
      <c r="I103" s="142"/>
      <c r="J103" s="143">
        <f>J141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125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Ostrava, BD, oprava elektroinstalace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114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5.2 - Horní 29/679, Osvětlení schodiště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13. 3. 2025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126</v>
      </c>
      <c r="D122" s="147" t="s">
        <v>58</v>
      </c>
      <c r="E122" s="147" t="s">
        <v>54</v>
      </c>
      <c r="F122" s="147" t="s">
        <v>55</v>
      </c>
      <c r="G122" s="147" t="s">
        <v>127</v>
      </c>
      <c r="H122" s="147" t="s">
        <v>128</v>
      </c>
      <c r="I122" s="147" t="s">
        <v>129</v>
      </c>
      <c r="J122" s="148" t="s">
        <v>118</v>
      </c>
      <c r="K122" s="149" t="s">
        <v>130</v>
      </c>
      <c r="L122" s="150"/>
      <c r="M122" s="82" t="s">
        <v>1</v>
      </c>
      <c r="N122" s="83" t="s">
        <v>37</v>
      </c>
      <c r="O122" s="83" t="s">
        <v>131</v>
      </c>
      <c r="P122" s="83" t="s">
        <v>132</v>
      </c>
      <c r="Q122" s="83" t="s">
        <v>133</v>
      </c>
      <c r="R122" s="83" t="s">
        <v>134</v>
      </c>
      <c r="S122" s="83" t="s">
        <v>135</v>
      </c>
      <c r="T122" s="84" t="s">
        <v>136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137</v>
      </c>
      <c r="D123" s="34"/>
      <c r="E123" s="34"/>
      <c r="F123" s="34"/>
      <c r="G123" s="34"/>
      <c r="H123" s="34"/>
      <c r="I123" s="34"/>
      <c r="J123" s="151">
        <f>BK123</f>
        <v>0</v>
      </c>
      <c r="K123" s="34"/>
      <c r="L123" s="35"/>
      <c r="M123" s="85"/>
      <c r="N123" s="69"/>
      <c r="O123" s="86"/>
      <c r="P123" s="152">
        <f>P124+P140</f>
        <v>0</v>
      </c>
      <c r="Q123" s="86"/>
      <c r="R123" s="152">
        <f>R124+R140</f>
        <v>0.52074999999999994</v>
      </c>
      <c r="S123" s="86"/>
      <c r="T123" s="153">
        <f>T124+T140</f>
        <v>0.23810000000000001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120</v>
      </c>
      <c r="BK123" s="154">
        <f>BK124+BK140</f>
        <v>0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138</v>
      </c>
      <c r="F124" s="157" t="s">
        <v>139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P125+P128+P131+P134</f>
        <v>0</v>
      </c>
      <c r="Q124" s="161"/>
      <c r="R124" s="162">
        <f>R125+R128+R131+R134</f>
        <v>0.50624999999999998</v>
      </c>
      <c r="S124" s="161"/>
      <c r="T124" s="163">
        <f>T125+T128+T131+T134</f>
        <v>0.23100000000000001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73</v>
      </c>
      <c r="AY124" s="156" t="s">
        <v>140</v>
      </c>
      <c r="BK124" s="165">
        <f>BK125+BK128+BK131+BK134</f>
        <v>0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153</v>
      </c>
      <c r="F125" s="166" t="s">
        <v>262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SUM(P126:P127)</f>
        <v>0</v>
      </c>
      <c r="Q125" s="161"/>
      <c r="R125" s="162">
        <f>SUM(R126:R127)</f>
        <v>0.15840000000000001</v>
      </c>
      <c r="S125" s="161"/>
      <c r="T125" s="16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81</v>
      </c>
      <c r="AT125" s="164" t="s">
        <v>72</v>
      </c>
      <c r="AU125" s="164" t="s">
        <v>81</v>
      </c>
      <c r="AY125" s="156" t="s">
        <v>140</v>
      </c>
      <c r="BK125" s="165">
        <f>SUM(BK126:BK127)</f>
        <v>0</v>
      </c>
    </row>
    <row r="126" s="2" customFormat="1" ht="24.15" customHeight="1">
      <c r="A126" s="34"/>
      <c r="B126" s="168"/>
      <c r="C126" s="169" t="s">
        <v>81</v>
      </c>
      <c r="D126" s="169" t="s">
        <v>143</v>
      </c>
      <c r="E126" s="170" t="s">
        <v>264</v>
      </c>
      <c r="F126" s="171" t="s">
        <v>265</v>
      </c>
      <c r="G126" s="172" t="s">
        <v>183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0.00249</v>
      </c>
      <c r="R126" s="179">
        <f>Q126*H126</f>
        <v>0.01494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501</v>
      </c>
    </row>
    <row r="127" s="2" customFormat="1" ht="33" customHeight="1">
      <c r="A127" s="34"/>
      <c r="B127" s="168"/>
      <c r="C127" s="169" t="s">
        <v>148</v>
      </c>
      <c r="D127" s="169" t="s">
        <v>143</v>
      </c>
      <c r="E127" s="170" t="s">
        <v>268</v>
      </c>
      <c r="F127" s="171" t="s">
        <v>269</v>
      </c>
      <c r="G127" s="172" t="s">
        <v>183</v>
      </c>
      <c r="H127" s="173">
        <v>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0.023910000000000001</v>
      </c>
      <c r="R127" s="179">
        <f>Q127*H127</f>
        <v>0.14346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502</v>
      </c>
    </row>
    <row r="128" s="12" customFormat="1" ht="22.8" customHeight="1">
      <c r="A128" s="12"/>
      <c r="B128" s="155"/>
      <c r="C128" s="12"/>
      <c r="D128" s="156" t="s">
        <v>72</v>
      </c>
      <c r="E128" s="166" t="s">
        <v>168</v>
      </c>
      <c r="F128" s="166" t="s">
        <v>271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SUM(P129:P130)</f>
        <v>0</v>
      </c>
      <c r="Q128" s="161"/>
      <c r="R128" s="162">
        <f>SUM(R129:R130)</f>
        <v>0.34784999999999999</v>
      </c>
      <c r="S128" s="161"/>
      <c r="T128" s="16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81</v>
      </c>
      <c r="AY128" s="156" t="s">
        <v>140</v>
      </c>
      <c r="BK128" s="165">
        <f>SUM(BK129:BK130)</f>
        <v>0</v>
      </c>
    </row>
    <row r="129" s="2" customFormat="1" ht="21.75" customHeight="1">
      <c r="A129" s="34"/>
      <c r="B129" s="168"/>
      <c r="C129" s="169" t="s">
        <v>153</v>
      </c>
      <c r="D129" s="169" t="s">
        <v>143</v>
      </c>
      <c r="E129" s="170" t="s">
        <v>273</v>
      </c>
      <c r="F129" s="171" t="s">
        <v>274</v>
      </c>
      <c r="G129" s="172" t="s">
        <v>275</v>
      </c>
      <c r="H129" s="173">
        <v>4.5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0.040000000000000001</v>
      </c>
      <c r="R129" s="179">
        <f>Q129*H129</f>
        <v>0.17999999999999999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147</v>
      </c>
      <c r="AT129" s="181" t="s">
        <v>143</v>
      </c>
      <c r="AU129" s="181" t="s">
        <v>148</v>
      </c>
      <c r="AY129" s="15" t="s">
        <v>140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148</v>
      </c>
      <c r="BK129" s="182">
        <f>ROUND(I129*H129,2)</f>
        <v>0</v>
      </c>
      <c r="BL129" s="15" t="s">
        <v>147</v>
      </c>
      <c r="BM129" s="181" t="s">
        <v>503</v>
      </c>
    </row>
    <row r="130" s="2" customFormat="1" ht="21.75" customHeight="1">
      <c r="A130" s="34"/>
      <c r="B130" s="168"/>
      <c r="C130" s="169" t="s">
        <v>147</v>
      </c>
      <c r="D130" s="169" t="s">
        <v>143</v>
      </c>
      <c r="E130" s="170" t="s">
        <v>278</v>
      </c>
      <c r="F130" s="171" t="s">
        <v>279</v>
      </c>
      <c r="G130" s="172" t="s">
        <v>275</v>
      </c>
      <c r="H130" s="173">
        <v>4.5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0.0373</v>
      </c>
      <c r="R130" s="179">
        <f>Q130*H130</f>
        <v>0.16785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147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147</v>
      </c>
      <c r="BM130" s="181" t="s">
        <v>504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185</v>
      </c>
      <c r="F131" s="166" t="s">
        <v>281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SUM(P132:P133)</f>
        <v>0</v>
      </c>
      <c r="Q131" s="161"/>
      <c r="R131" s="162">
        <f>SUM(R132:R133)</f>
        <v>0</v>
      </c>
      <c r="S131" s="161"/>
      <c r="T131" s="163">
        <f>SUM(T132:T133)</f>
        <v>0.23100000000000001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140</v>
      </c>
      <c r="BK131" s="165">
        <f>SUM(BK132:BK133)</f>
        <v>0</v>
      </c>
    </row>
    <row r="132" s="2" customFormat="1" ht="24.15" customHeight="1">
      <c r="A132" s="34"/>
      <c r="B132" s="168"/>
      <c r="C132" s="169" t="s">
        <v>160</v>
      </c>
      <c r="D132" s="169" t="s">
        <v>143</v>
      </c>
      <c r="E132" s="170" t="s">
        <v>283</v>
      </c>
      <c r="F132" s="171" t="s">
        <v>284</v>
      </c>
      <c r="G132" s="172" t="s">
        <v>183</v>
      </c>
      <c r="H132" s="173">
        <v>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0.001</v>
      </c>
      <c r="T132" s="180">
        <f>S132*H132</f>
        <v>0.0060000000000000001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147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147</v>
      </c>
      <c r="BM132" s="181" t="s">
        <v>505</v>
      </c>
    </row>
    <row r="133" s="2" customFormat="1" ht="24.15" customHeight="1">
      <c r="A133" s="34"/>
      <c r="B133" s="168"/>
      <c r="C133" s="169" t="s">
        <v>168</v>
      </c>
      <c r="D133" s="169" t="s">
        <v>143</v>
      </c>
      <c r="E133" s="170" t="s">
        <v>286</v>
      </c>
      <c r="F133" s="171" t="s">
        <v>287</v>
      </c>
      <c r="G133" s="172" t="s">
        <v>171</v>
      </c>
      <c r="H133" s="173">
        <v>45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0.0050000000000000001</v>
      </c>
      <c r="T133" s="180">
        <f>S133*H133</f>
        <v>0.22500000000000001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147</v>
      </c>
      <c r="AT133" s="181" t="s">
        <v>143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147</v>
      </c>
      <c r="BM133" s="181" t="s">
        <v>506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141</v>
      </c>
      <c r="F134" s="166" t="s">
        <v>142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SUM(P135:P139)</f>
        <v>0</v>
      </c>
      <c r="Q134" s="161"/>
      <c r="R134" s="162">
        <f>SUM(R135:R139)</f>
        <v>0</v>
      </c>
      <c r="S134" s="161"/>
      <c r="T134" s="16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72</v>
      </c>
      <c r="AU134" s="164" t="s">
        <v>81</v>
      </c>
      <c r="AY134" s="156" t="s">
        <v>140</v>
      </c>
      <c r="BK134" s="165">
        <f>SUM(BK135:BK139)</f>
        <v>0</v>
      </c>
    </row>
    <row r="135" s="2" customFormat="1" ht="24.15" customHeight="1">
      <c r="A135" s="34"/>
      <c r="B135" s="168"/>
      <c r="C135" s="169" t="s">
        <v>174</v>
      </c>
      <c r="D135" s="169" t="s">
        <v>143</v>
      </c>
      <c r="E135" s="170" t="s">
        <v>144</v>
      </c>
      <c r="F135" s="171" t="s">
        <v>145</v>
      </c>
      <c r="G135" s="172" t="s">
        <v>146</v>
      </c>
      <c r="H135" s="173">
        <v>0.23799999999999999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147</v>
      </c>
      <c r="AT135" s="181" t="s">
        <v>143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147</v>
      </c>
      <c r="BM135" s="181" t="s">
        <v>507</v>
      </c>
    </row>
    <row r="136" s="2" customFormat="1" ht="24.15" customHeight="1">
      <c r="A136" s="34"/>
      <c r="B136" s="168"/>
      <c r="C136" s="169" t="s">
        <v>180</v>
      </c>
      <c r="D136" s="169" t="s">
        <v>143</v>
      </c>
      <c r="E136" s="170" t="s">
        <v>150</v>
      </c>
      <c r="F136" s="171" t="s">
        <v>151</v>
      </c>
      <c r="G136" s="172" t="s">
        <v>146</v>
      </c>
      <c r="H136" s="173">
        <v>0.23799999999999999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147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147</v>
      </c>
      <c r="BM136" s="181" t="s">
        <v>508</v>
      </c>
    </row>
    <row r="137" s="2" customFormat="1" ht="24.15" customHeight="1">
      <c r="A137" s="34"/>
      <c r="B137" s="168"/>
      <c r="C137" s="169" t="s">
        <v>185</v>
      </c>
      <c r="D137" s="169" t="s">
        <v>143</v>
      </c>
      <c r="E137" s="170" t="s">
        <v>154</v>
      </c>
      <c r="F137" s="171" t="s">
        <v>155</v>
      </c>
      <c r="G137" s="172" t="s">
        <v>146</v>
      </c>
      <c r="H137" s="173">
        <v>0.23799999999999999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147</v>
      </c>
      <c r="AT137" s="181" t="s">
        <v>143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147</v>
      </c>
      <c r="BM137" s="181" t="s">
        <v>509</v>
      </c>
    </row>
    <row r="138" s="2" customFormat="1" ht="33" customHeight="1">
      <c r="A138" s="34"/>
      <c r="B138" s="168"/>
      <c r="C138" s="169" t="s">
        <v>189</v>
      </c>
      <c r="D138" s="169" t="s">
        <v>143</v>
      </c>
      <c r="E138" s="170" t="s">
        <v>157</v>
      </c>
      <c r="F138" s="171" t="s">
        <v>158</v>
      </c>
      <c r="G138" s="172" t="s">
        <v>146</v>
      </c>
      <c r="H138" s="173">
        <v>0.23799999999999999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147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147</v>
      </c>
      <c r="BM138" s="181" t="s">
        <v>510</v>
      </c>
    </row>
    <row r="139" s="2" customFormat="1" ht="33" customHeight="1">
      <c r="A139" s="34"/>
      <c r="B139" s="168"/>
      <c r="C139" s="169" t="s">
        <v>193</v>
      </c>
      <c r="D139" s="169" t="s">
        <v>143</v>
      </c>
      <c r="E139" s="170" t="s">
        <v>161</v>
      </c>
      <c r="F139" s="171" t="s">
        <v>162</v>
      </c>
      <c r="G139" s="172" t="s">
        <v>146</v>
      </c>
      <c r="H139" s="173">
        <v>0.23799999999999999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147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147</v>
      </c>
      <c r="BM139" s="181" t="s">
        <v>511</v>
      </c>
    </row>
    <row r="140" s="12" customFormat="1" ht="25.92" customHeight="1">
      <c r="A140" s="12"/>
      <c r="B140" s="155"/>
      <c r="C140" s="12"/>
      <c r="D140" s="156" t="s">
        <v>72</v>
      </c>
      <c r="E140" s="157" t="s">
        <v>164</v>
      </c>
      <c r="F140" s="157" t="s">
        <v>165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</f>
        <v>0</v>
      </c>
      <c r="Q140" s="161"/>
      <c r="R140" s="162">
        <f>R141</f>
        <v>0.014500000000000001</v>
      </c>
      <c r="S140" s="161"/>
      <c r="T140" s="163">
        <f>T141</f>
        <v>0.0071000000000000004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148</v>
      </c>
      <c r="AT140" s="164" t="s">
        <v>72</v>
      </c>
      <c r="AU140" s="164" t="s">
        <v>73</v>
      </c>
      <c r="AY140" s="156" t="s">
        <v>140</v>
      </c>
      <c r="BK140" s="165">
        <f>BK141</f>
        <v>0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166</v>
      </c>
      <c r="F141" s="166" t="s">
        <v>167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SUM(P142:P153)</f>
        <v>0</v>
      </c>
      <c r="Q141" s="161"/>
      <c r="R141" s="162">
        <f>SUM(R142:R153)</f>
        <v>0.014500000000000001</v>
      </c>
      <c r="S141" s="161"/>
      <c r="T141" s="163">
        <f>SUM(T142:T153)</f>
        <v>0.0071000000000000004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148</v>
      </c>
      <c r="AT141" s="164" t="s">
        <v>72</v>
      </c>
      <c r="AU141" s="164" t="s">
        <v>81</v>
      </c>
      <c r="AY141" s="156" t="s">
        <v>140</v>
      </c>
      <c r="BK141" s="165">
        <f>SUM(BK142:BK153)</f>
        <v>0</v>
      </c>
    </row>
    <row r="142" s="2" customFormat="1" ht="24.15" customHeight="1">
      <c r="A142" s="34"/>
      <c r="B142" s="168"/>
      <c r="C142" s="169" t="s">
        <v>8</v>
      </c>
      <c r="D142" s="169" t="s">
        <v>143</v>
      </c>
      <c r="E142" s="170" t="s">
        <v>190</v>
      </c>
      <c r="F142" s="171" t="s">
        <v>191</v>
      </c>
      <c r="G142" s="172" t="s">
        <v>183</v>
      </c>
      <c r="H142" s="173">
        <v>7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172</v>
      </c>
      <c r="AT142" s="181" t="s">
        <v>143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512</v>
      </c>
    </row>
    <row r="143" s="2" customFormat="1" ht="33" customHeight="1">
      <c r="A143" s="34"/>
      <c r="B143" s="168"/>
      <c r="C143" s="183" t="s">
        <v>200</v>
      </c>
      <c r="D143" s="183" t="s">
        <v>175</v>
      </c>
      <c r="E143" s="184" t="s">
        <v>194</v>
      </c>
      <c r="F143" s="185" t="s">
        <v>195</v>
      </c>
      <c r="G143" s="186" t="s">
        <v>183</v>
      </c>
      <c r="H143" s="187">
        <v>7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9.0000000000000006E-05</v>
      </c>
      <c r="R143" s="179">
        <f>Q143*H143</f>
        <v>0.00063000000000000003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178</v>
      </c>
      <c r="AT143" s="181" t="s">
        <v>175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513</v>
      </c>
    </row>
    <row r="144" s="2" customFormat="1" ht="24.15" customHeight="1">
      <c r="A144" s="34"/>
      <c r="B144" s="168"/>
      <c r="C144" s="169" t="s">
        <v>204</v>
      </c>
      <c r="D144" s="169" t="s">
        <v>143</v>
      </c>
      <c r="E144" s="170" t="s">
        <v>197</v>
      </c>
      <c r="F144" s="171" t="s">
        <v>198</v>
      </c>
      <c r="G144" s="172" t="s">
        <v>171</v>
      </c>
      <c r="H144" s="173">
        <v>90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172</v>
      </c>
      <c r="AT144" s="181" t="s">
        <v>143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514</v>
      </c>
    </row>
    <row r="145" s="2" customFormat="1" ht="24.15" customHeight="1">
      <c r="A145" s="34"/>
      <c r="B145" s="168"/>
      <c r="C145" s="183" t="s">
        <v>208</v>
      </c>
      <c r="D145" s="183" t="s">
        <v>175</v>
      </c>
      <c r="E145" s="184" t="s">
        <v>201</v>
      </c>
      <c r="F145" s="185" t="s">
        <v>202</v>
      </c>
      <c r="G145" s="186" t="s">
        <v>171</v>
      </c>
      <c r="H145" s="187">
        <v>103.5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0.00012</v>
      </c>
      <c r="R145" s="179">
        <f>Q145*H145</f>
        <v>0.012420000000000001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178</v>
      </c>
      <c r="AT145" s="181" t="s">
        <v>175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515</v>
      </c>
    </row>
    <row r="146" s="2" customFormat="1" ht="24.15" customHeight="1">
      <c r="A146" s="34"/>
      <c r="B146" s="168"/>
      <c r="C146" s="169" t="s">
        <v>172</v>
      </c>
      <c r="D146" s="169" t="s">
        <v>143</v>
      </c>
      <c r="E146" s="170" t="s">
        <v>205</v>
      </c>
      <c r="F146" s="171" t="s">
        <v>206</v>
      </c>
      <c r="G146" s="172" t="s">
        <v>183</v>
      </c>
      <c r="H146" s="173">
        <v>3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172</v>
      </c>
      <c r="AT146" s="181" t="s">
        <v>143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516</v>
      </c>
    </row>
    <row r="147" s="2" customFormat="1" ht="24.15" customHeight="1">
      <c r="A147" s="34"/>
      <c r="B147" s="168"/>
      <c r="C147" s="169" t="s">
        <v>215</v>
      </c>
      <c r="D147" s="169" t="s">
        <v>143</v>
      </c>
      <c r="E147" s="170" t="s">
        <v>231</v>
      </c>
      <c r="F147" s="171" t="s">
        <v>232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517</v>
      </c>
    </row>
    <row r="148" s="2" customFormat="1" ht="37.8" customHeight="1">
      <c r="A148" s="34"/>
      <c r="B148" s="168"/>
      <c r="C148" s="183" t="s">
        <v>219</v>
      </c>
      <c r="D148" s="183" t="s">
        <v>175</v>
      </c>
      <c r="E148" s="184" t="s">
        <v>235</v>
      </c>
      <c r="F148" s="185" t="s">
        <v>236</v>
      </c>
      <c r="G148" s="186" t="s">
        <v>183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0.00046999999999999999</v>
      </c>
      <c r="R148" s="179">
        <f>Q148*H148</f>
        <v>0.00046999999999999999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178</v>
      </c>
      <c r="AT148" s="181" t="s">
        <v>175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518</v>
      </c>
    </row>
    <row r="149" s="2" customFormat="1" ht="16.5" customHeight="1">
      <c r="A149" s="34"/>
      <c r="B149" s="168"/>
      <c r="C149" s="169" t="s">
        <v>223</v>
      </c>
      <c r="D149" s="169" t="s">
        <v>143</v>
      </c>
      <c r="E149" s="170" t="s">
        <v>239</v>
      </c>
      <c r="F149" s="171" t="s">
        <v>240</v>
      </c>
      <c r="G149" s="172" t="s">
        <v>183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4.0000000000000003E-05</v>
      </c>
      <c r="T149" s="180">
        <f>S149*H149</f>
        <v>4.0000000000000003E-05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519</v>
      </c>
    </row>
    <row r="150" s="2" customFormat="1" ht="24.15" customHeight="1">
      <c r="A150" s="34"/>
      <c r="B150" s="168"/>
      <c r="C150" s="169" t="s">
        <v>227</v>
      </c>
      <c r="D150" s="169" t="s">
        <v>143</v>
      </c>
      <c r="E150" s="170" t="s">
        <v>243</v>
      </c>
      <c r="F150" s="171" t="s">
        <v>244</v>
      </c>
      <c r="G150" s="172" t="s">
        <v>183</v>
      </c>
      <c r="H150" s="173">
        <v>6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1.0000000000000001E-05</v>
      </c>
      <c r="T150" s="180">
        <f>S150*H150</f>
        <v>6.0000000000000008E-05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520</v>
      </c>
    </row>
    <row r="151" s="2" customFormat="1" ht="44.25" customHeight="1">
      <c r="A151" s="34"/>
      <c r="B151" s="168"/>
      <c r="C151" s="169" t="s">
        <v>7</v>
      </c>
      <c r="D151" s="169" t="s">
        <v>143</v>
      </c>
      <c r="E151" s="170" t="s">
        <v>247</v>
      </c>
      <c r="F151" s="171" t="s">
        <v>248</v>
      </c>
      <c r="G151" s="172" t="s">
        <v>183</v>
      </c>
      <c r="H151" s="173">
        <v>7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0.001</v>
      </c>
      <c r="T151" s="180">
        <f>S151*H151</f>
        <v>0.0070000000000000001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172</v>
      </c>
      <c r="AT151" s="181" t="s">
        <v>143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521</v>
      </c>
    </row>
    <row r="152" s="2" customFormat="1" ht="37.8" customHeight="1">
      <c r="A152" s="34"/>
      <c r="B152" s="168"/>
      <c r="C152" s="169" t="s">
        <v>234</v>
      </c>
      <c r="D152" s="169" t="s">
        <v>143</v>
      </c>
      <c r="E152" s="170" t="s">
        <v>251</v>
      </c>
      <c r="F152" s="171" t="s">
        <v>252</v>
      </c>
      <c r="G152" s="172" t="s">
        <v>183</v>
      </c>
      <c r="H152" s="173">
        <v>7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39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172</v>
      </c>
      <c r="AT152" s="181" t="s">
        <v>143</v>
      </c>
      <c r="AU152" s="181" t="s">
        <v>148</v>
      </c>
      <c r="AY152" s="15" t="s">
        <v>140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148</v>
      </c>
      <c r="BK152" s="182">
        <f>ROUND(I152*H152,2)</f>
        <v>0</v>
      </c>
      <c r="BL152" s="15" t="s">
        <v>172</v>
      </c>
      <c r="BM152" s="181" t="s">
        <v>522</v>
      </c>
    </row>
    <row r="153" s="2" customFormat="1" ht="24.15" customHeight="1">
      <c r="A153" s="34"/>
      <c r="B153" s="168"/>
      <c r="C153" s="183" t="s">
        <v>238</v>
      </c>
      <c r="D153" s="183" t="s">
        <v>175</v>
      </c>
      <c r="E153" s="184" t="s">
        <v>311</v>
      </c>
      <c r="F153" s="185" t="s">
        <v>312</v>
      </c>
      <c r="G153" s="186" t="s">
        <v>183</v>
      </c>
      <c r="H153" s="187">
        <v>7</v>
      </c>
      <c r="I153" s="188"/>
      <c r="J153" s="189">
        <f>ROUND(I153*H153,2)</f>
        <v>0</v>
      </c>
      <c r="K153" s="190"/>
      <c r="L153" s="191"/>
      <c r="M153" s="194" t="s">
        <v>1</v>
      </c>
      <c r="N153" s="195" t="s">
        <v>39</v>
      </c>
      <c r="O153" s="196"/>
      <c r="P153" s="197">
        <f>O153*H153</f>
        <v>0</v>
      </c>
      <c r="Q153" s="197">
        <v>0.00013999999999999999</v>
      </c>
      <c r="R153" s="197">
        <f>Q153*H153</f>
        <v>0.00097999999999999997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178</v>
      </c>
      <c r="AT153" s="181" t="s">
        <v>175</v>
      </c>
      <c r="AU153" s="181" t="s">
        <v>148</v>
      </c>
      <c r="AY153" s="15" t="s">
        <v>140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148</v>
      </c>
      <c r="BK153" s="182">
        <f>ROUND(I153*H153,2)</f>
        <v>0</v>
      </c>
      <c r="BL153" s="15" t="s">
        <v>172</v>
      </c>
      <c r="BM153" s="181" t="s">
        <v>523</v>
      </c>
    </row>
    <row r="154" s="2" customFormat="1" ht="6.96" customHeight="1">
      <c r="A154" s="34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2:K15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524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ROUND((SUM(BE125:BE153)),  2)</f>
        <v>0</v>
      </c>
      <c r="G33" s="34"/>
      <c r="H33" s="34"/>
      <c r="I33" s="124">
        <v>0.20999999999999999</v>
      </c>
      <c r="J33" s="123">
        <f>ROUND(((SUM(BE125:BE153))*I33),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ROUND((SUM(BF125:BF153)),  2)</f>
        <v>0</v>
      </c>
      <c r="G34" s="34"/>
      <c r="H34" s="34"/>
      <c r="I34" s="124">
        <v>0.12</v>
      </c>
      <c r="J34" s="123">
        <f>ROUND(((SUM(BF125:BF153))*I34),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ROUND((SUM(BG125:BG153)),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ROUND((SUM(BH125:BH153)),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ROUND((SUM(BI125:BI153)),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6.1 - Opravy omítek a malby, ostatní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J125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J126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260</v>
      </c>
      <c r="E98" s="142"/>
      <c r="F98" s="142"/>
      <c r="G98" s="142"/>
      <c r="H98" s="142"/>
      <c r="I98" s="142"/>
      <c r="J98" s="143">
        <f>J127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261</v>
      </c>
      <c r="E99" s="142"/>
      <c r="F99" s="142"/>
      <c r="G99" s="142"/>
      <c r="H99" s="142"/>
      <c r="I99" s="142"/>
      <c r="J99" s="143">
        <f>J137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123</v>
      </c>
      <c r="E100" s="138"/>
      <c r="F100" s="138"/>
      <c r="G100" s="138"/>
      <c r="H100" s="138"/>
      <c r="I100" s="138"/>
      <c r="J100" s="139">
        <f>J144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124</v>
      </c>
      <c r="E101" s="142"/>
      <c r="F101" s="142"/>
      <c r="G101" s="142"/>
      <c r="H101" s="142"/>
      <c r="I101" s="142"/>
      <c r="J101" s="143">
        <f>J145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525</v>
      </c>
      <c r="E102" s="138"/>
      <c r="F102" s="138"/>
      <c r="G102" s="138"/>
      <c r="H102" s="138"/>
      <c r="I102" s="138"/>
      <c r="J102" s="139">
        <f>J147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6"/>
      <c r="C103" s="9"/>
      <c r="D103" s="137" t="s">
        <v>526</v>
      </c>
      <c r="E103" s="138"/>
      <c r="F103" s="138"/>
      <c r="G103" s="138"/>
      <c r="H103" s="138"/>
      <c r="I103" s="138"/>
      <c r="J103" s="139">
        <f>J149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527</v>
      </c>
      <c r="E104" s="142"/>
      <c r="F104" s="142"/>
      <c r="G104" s="142"/>
      <c r="H104" s="142"/>
      <c r="I104" s="142"/>
      <c r="J104" s="143">
        <f>J150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528</v>
      </c>
      <c r="E105" s="142"/>
      <c r="F105" s="142"/>
      <c r="G105" s="142"/>
      <c r="H105" s="142"/>
      <c r="I105" s="142"/>
      <c r="J105" s="143">
        <f>J152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125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16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7" t="str">
        <f>E7</f>
        <v>Ostrava, BD, oprava elektroinstalace</v>
      </c>
      <c r="F115" s="28"/>
      <c r="G115" s="28"/>
      <c r="H115" s="28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114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6.1 - Opravy omítek a malby, ostatní</v>
      </c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4"/>
      <c r="E119" s="34"/>
      <c r="F119" s="23" t="str">
        <f>F12</f>
        <v xml:space="preserve"> </v>
      </c>
      <c r="G119" s="34"/>
      <c r="H119" s="34"/>
      <c r="I119" s="28" t="s">
        <v>22</v>
      </c>
      <c r="J119" s="65" t="str">
        <f>IF(J12="","",J12)</f>
        <v>13. 3. 2025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24</v>
      </c>
      <c r="D121" s="34"/>
      <c r="E121" s="34"/>
      <c r="F121" s="23" t="str">
        <f>E15</f>
        <v xml:space="preserve"> </v>
      </c>
      <c r="G121" s="34"/>
      <c r="H121" s="34"/>
      <c r="I121" s="28" t="s">
        <v>29</v>
      </c>
      <c r="J121" s="32" t="str">
        <f>E21</f>
        <v xml:space="preserve"> 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27</v>
      </c>
      <c r="D122" s="34"/>
      <c r="E122" s="34"/>
      <c r="F122" s="23" t="str">
        <f>IF(E18="","",E18)</f>
        <v>Vyplň údaj</v>
      </c>
      <c r="G122" s="34"/>
      <c r="H122" s="34"/>
      <c r="I122" s="28" t="s">
        <v>31</v>
      </c>
      <c r="J122" s="32" t="str">
        <f>E24</f>
        <v xml:space="preserve"> </v>
      </c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4"/>
      <c r="B124" s="145"/>
      <c r="C124" s="146" t="s">
        <v>126</v>
      </c>
      <c r="D124" s="147" t="s">
        <v>58</v>
      </c>
      <c r="E124" s="147" t="s">
        <v>54</v>
      </c>
      <c r="F124" s="147" t="s">
        <v>55</v>
      </c>
      <c r="G124" s="147" t="s">
        <v>127</v>
      </c>
      <c r="H124" s="147" t="s">
        <v>128</v>
      </c>
      <c r="I124" s="147" t="s">
        <v>129</v>
      </c>
      <c r="J124" s="148" t="s">
        <v>118</v>
      </c>
      <c r="K124" s="149" t="s">
        <v>130</v>
      </c>
      <c r="L124" s="150"/>
      <c r="M124" s="82" t="s">
        <v>1</v>
      </c>
      <c r="N124" s="83" t="s">
        <v>37</v>
      </c>
      <c r="O124" s="83" t="s">
        <v>131</v>
      </c>
      <c r="P124" s="83" t="s">
        <v>132</v>
      </c>
      <c r="Q124" s="83" t="s">
        <v>133</v>
      </c>
      <c r="R124" s="83" t="s">
        <v>134</v>
      </c>
      <c r="S124" s="83" t="s">
        <v>135</v>
      </c>
      <c r="T124" s="84" t="s">
        <v>136</v>
      </c>
      <c r="U124" s="144"/>
      <c r="V124" s="144"/>
      <c r="W124" s="144"/>
      <c r="X124" s="144"/>
      <c r="Y124" s="144"/>
      <c r="Z124" s="144"/>
      <c r="AA124" s="144"/>
      <c r="AB124" s="144"/>
      <c r="AC124" s="144"/>
      <c r="AD124" s="144"/>
      <c r="AE124" s="144"/>
    </row>
    <row r="125" s="2" customFormat="1" ht="22.8" customHeight="1">
      <c r="A125" s="34"/>
      <c r="B125" s="35"/>
      <c r="C125" s="89" t="s">
        <v>137</v>
      </c>
      <c r="D125" s="34"/>
      <c r="E125" s="34"/>
      <c r="F125" s="34"/>
      <c r="G125" s="34"/>
      <c r="H125" s="34"/>
      <c r="I125" s="34"/>
      <c r="J125" s="151">
        <f>BK125</f>
        <v>0</v>
      </c>
      <c r="K125" s="34"/>
      <c r="L125" s="35"/>
      <c r="M125" s="85"/>
      <c r="N125" s="69"/>
      <c r="O125" s="86"/>
      <c r="P125" s="152">
        <f>P126+P144+P147+P149</f>
        <v>0</v>
      </c>
      <c r="Q125" s="86"/>
      <c r="R125" s="152">
        <f>R126+R144+R147+R149</f>
        <v>12.928999999999999</v>
      </c>
      <c r="S125" s="86"/>
      <c r="T125" s="153">
        <f>T126+T144+T147+T149</f>
        <v>4.0000000000000003E-05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72</v>
      </c>
      <c r="AU125" s="15" t="s">
        <v>120</v>
      </c>
      <c r="BK125" s="154">
        <f>BK126+BK144+BK147+BK149</f>
        <v>0</v>
      </c>
    </row>
    <row r="126" s="12" customFormat="1" ht="25.92" customHeight="1">
      <c r="A126" s="12"/>
      <c r="B126" s="155"/>
      <c r="C126" s="12"/>
      <c r="D126" s="156" t="s">
        <v>72</v>
      </c>
      <c r="E126" s="157" t="s">
        <v>138</v>
      </c>
      <c r="F126" s="157" t="s">
        <v>139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P127+P137</f>
        <v>0</v>
      </c>
      <c r="Q126" s="161"/>
      <c r="R126" s="162">
        <f>R127+R137</f>
        <v>12.928999999999999</v>
      </c>
      <c r="S126" s="161"/>
      <c r="T126" s="163">
        <f>T127+T137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81</v>
      </c>
      <c r="AT126" s="164" t="s">
        <v>72</v>
      </c>
      <c r="AU126" s="164" t="s">
        <v>73</v>
      </c>
      <c r="AY126" s="156" t="s">
        <v>140</v>
      </c>
      <c r="BK126" s="165">
        <f>BK127+BK137</f>
        <v>0</v>
      </c>
    </row>
    <row r="127" s="12" customFormat="1" ht="22.8" customHeight="1">
      <c r="A127" s="12"/>
      <c r="B127" s="155"/>
      <c r="C127" s="12"/>
      <c r="D127" s="156" t="s">
        <v>72</v>
      </c>
      <c r="E127" s="166" t="s">
        <v>168</v>
      </c>
      <c r="F127" s="166" t="s">
        <v>271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f>SUM(P128:P136)</f>
        <v>0</v>
      </c>
      <c r="Q127" s="161"/>
      <c r="R127" s="162">
        <f>SUM(R128:R136)</f>
        <v>12.922599999999999</v>
      </c>
      <c r="S127" s="161"/>
      <c r="T127" s="163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81</v>
      </c>
      <c r="AT127" s="164" t="s">
        <v>72</v>
      </c>
      <c r="AU127" s="164" t="s">
        <v>81</v>
      </c>
      <c r="AY127" s="156" t="s">
        <v>140</v>
      </c>
      <c r="BK127" s="165">
        <f>SUM(BK128:BK136)</f>
        <v>0</v>
      </c>
    </row>
    <row r="128" s="2" customFormat="1" ht="24.15" customHeight="1">
      <c r="A128" s="34"/>
      <c r="B128" s="168"/>
      <c r="C128" s="169" t="s">
        <v>291</v>
      </c>
      <c r="D128" s="169" t="s">
        <v>143</v>
      </c>
      <c r="E128" s="170" t="s">
        <v>529</v>
      </c>
      <c r="F128" s="171" t="s">
        <v>530</v>
      </c>
      <c r="G128" s="172" t="s">
        <v>275</v>
      </c>
      <c r="H128" s="173">
        <v>50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0.015699999999999999</v>
      </c>
      <c r="R128" s="179">
        <f>Q128*H128</f>
        <v>0.78499999999999992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147</v>
      </c>
      <c r="AT128" s="181" t="s">
        <v>143</v>
      </c>
      <c r="AU128" s="181" t="s">
        <v>148</v>
      </c>
      <c r="AY128" s="15" t="s">
        <v>140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148</v>
      </c>
      <c r="BK128" s="182">
        <f>ROUND(I128*H128,2)</f>
        <v>0</v>
      </c>
      <c r="BL128" s="15" t="s">
        <v>147</v>
      </c>
      <c r="BM128" s="181" t="s">
        <v>531</v>
      </c>
    </row>
    <row r="129" s="2" customFormat="1" ht="24.15" customHeight="1">
      <c r="A129" s="34"/>
      <c r="B129" s="168"/>
      <c r="C129" s="169" t="s">
        <v>267</v>
      </c>
      <c r="D129" s="169" t="s">
        <v>143</v>
      </c>
      <c r="E129" s="170" t="s">
        <v>532</v>
      </c>
      <c r="F129" s="171" t="s">
        <v>533</v>
      </c>
      <c r="G129" s="172" t="s">
        <v>275</v>
      </c>
      <c r="H129" s="173">
        <v>50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0.015599999999999999</v>
      </c>
      <c r="R129" s="179">
        <f>Q129*H129</f>
        <v>0.77999999999999992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147</v>
      </c>
      <c r="AT129" s="181" t="s">
        <v>143</v>
      </c>
      <c r="AU129" s="181" t="s">
        <v>148</v>
      </c>
      <c r="AY129" s="15" t="s">
        <v>140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148</v>
      </c>
      <c r="BK129" s="182">
        <f>ROUND(I129*H129,2)</f>
        <v>0</v>
      </c>
      <c r="BL129" s="15" t="s">
        <v>147</v>
      </c>
      <c r="BM129" s="181" t="s">
        <v>534</v>
      </c>
    </row>
    <row r="130" s="2" customFormat="1" ht="24.15" customHeight="1">
      <c r="A130" s="34"/>
      <c r="B130" s="168"/>
      <c r="C130" s="169" t="s">
        <v>263</v>
      </c>
      <c r="D130" s="169" t="s">
        <v>143</v>
      </c>
      <c r="E130" s="170" t="s">
        <v>535</v>
      </c>
      <c r="F130" s="171" t="s">
        <v>536</v>
      </c>
      <c r="G130" s="172" t="s">
        <v>275</v>
      </c>
      <c r="H130" s="173">
        <v>230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0.015699999999999999</v>
      </c>
      <c r="R130" s="179">
        <f>Q130*H130</f>
        <v>3.6109999999999998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147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147</v>
      </c>
      <c r="BM130" s="181" t="s">
        <v>537</v>
      </c>
    </row>
    <row r="131" s="2" customFormat="1" ht="24.15" customHeight="1">
      <c r="A131" s="34"/>
      <c r="B131" s="168"/>
      <c r="C131" s="169" t="s">
        <v>282</v>
      </c>
      <c r="D131" s="169" t="s">
        <v>143</v>
      </c>
      <c r="E131" s="170" t="s">
        <v>538</v>
      </c>
      <c r="F131" s="171" t="s">
        <v>539</v>
      </c>
      <c r="G131" s="172" t="s">
        <v>275</v>
      </c>
      <c r="H131" s="173">
        <v>230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0.015599999999999999</v>
      </c>
      <c r="R131" s="179">
        <f>Q131*H131</f>
        <v>3.5879999999999996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147</v>
      </c>
      <c r="AT131" s="181" t="s">
        <v>143</v>
      </c>
      <c r="AU131" s="181" t="s">
        <v>148</v>
      </c>
      <c r="AY131" s="15" t="s">
        <v>140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148</v>
      </c>
      <c r="BK131" s="182">
        <f>ROUND(I131*H131,2)</f>
        <v>0</v>
      </c>
      <c r="BL131" s="15" t="s">
        <v>147</v>
      </c>
      <c r="BM131" s="181" t="s">
        <v>540</v>
      </c>
    </row>
    <row r="132" s="2" customFormat="1" ht="37.8" customHeight="1">
      <c r="A132" s="34"/>
      <c r="B132" s="168"/>
      <c r="C132" s="169" t="s">
        <v>8</v>
      </c>
      <c r="D132" s="169" t="s">
        <v>143</v>
      </c>
      <c r="E132" s="170" t="s">
        <v>541</v>
      </c>
      <c r="F132" s="171" t="s">
        <v>542</v>
      </c>
      <c r="G132" s="172" t="s">
        <v>275</v>
      </c>
      <c r="H132" s="173">
        <v>1500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2.0000000000000002E-05</v>
      </c>
      <c r="R132" s="179">
        <f>Q132*H132</f>
        <v>0.030000000000000002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147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147</v>
      </c>
      <c r="BM132" s="181" t="s">
        <v>543</v>
      </c>
    </row>
    <row r="133" s="2" customFormat="1" ht="44.25" customHeight="1">
      <c r="A133" s="34"/>
      <c r="B133" s="168"/>
      <c r="C133" s="169" t="s">
        <v>204</v>
      </c>
      <c r="D133" s="169" t="s">
        <v>143</v>
      </c>
      <c r="E133" s="170" t="s">
        <v>544</v>
      </c>
      <c r="F133" s="171" t="s">
        <v>545</v>
      </c>
      <c r="G133" s="172" t="s">
        <v>275</v>
      </c>
      <c r="H133" s="173">
        <v>280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2.0000000000000002E-05</v>
      </c>
      <c r="R133" s="179">
        <f>Q133*H133</f>
        <v>0.0056000000000000008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147</v>
      </c>
      <c r="AT133" s="181" t="s">
        <v>143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147</v>
      </c>
      <c r="BM133" s="181" t="s">
        <v>546</v>
      </c>
    </row>
    <row r="134" s="2" customFormat="1" ht="24.15" customHeight="1">
      <c r="A134" s="34"/>
      <c r="B134" s="168"/>
      <c r="C134" s="169" t="s">
        <v>172</v>
      </c>
      <c r="D134" s="169" t="s">
        <v>143</v>
      </c>
      <c r="E134" s="170" t="s">
        <v>547</v>
      </c>
      <c r="F134" s="171" t="s">
        <v>548</v>
      </c>
      <c r="G134" s="172" t="s">
        <v>171</v>
      </c>
      <c r="H134" s="173">
        <v>215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2.0000000000000002E-05</v>
      </c>
      <c r="R134" s="179">
        <f>Q134*H134</f>
        <v>0.0043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147</v>
      </c>
      <c r="AT134" s="181" t="s">
        <v>143</v>
      </c>
      <c r="AU134" s="181" t="s">
        <v>148</v>
      </c>
      <c r="AY134" s="15" t="s">
        <v>140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148</v>
      </c>
      <c r="BK134" s="182">
        <f>ROUND(I134*H134,2)</f>
        <v>0</v>
      </c>
      <c r="BL134" s="15" t="s">
        <v>147</v>
      </c>
      <c r="BM134" s="181" t="s">
        <v>549</v>
      </c>
    </row>
    <row r="135" s="2" customFormat="1" ht="24.15" customHeight="1">
      <c r="A135" s="34"/>
      <c r="B135" s="168"/>
      <c r="C135" s="169" t="s">
        <v>219</v>
      </c>
      <c r="D135" s="169" t="s">
        <v>143</v>
      </c>
      <c r="E135" s="170" t="s">
        <v>550</v>
      </c>
      <c r="F135" s="171" t="s">
        <v>551</v>
      </c>
      <c r="G135" s="172" t="s">
        <v>171</v>
      </c>
      <c r="H135" s="173">
        <v>1500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2.0000000000000002E-05</v>
      </c>
      <c r="R135" s="179">
        <f>Q135*H135</f>
        <v>0.030000000000000002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147</v>
      </c>
      <c r="AT135" s="181" t="s">
        <v>143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147</v>
      </c>
      <c r="BM135" s="181" t="s">
        <v>552</v>
      </c>
    </row>
    <row r="136" s="2" customFormat="1" ht="16.5" customHeight="1">
      <c r="A136" s="34"/>
      <c r="B136" s="168"/>
      <c r="C136" s="169" t="s">
        <v>272</v>
      </c>
      <c r="D136" s="169" t="s">
        <v>143</v>
      </c>
      <c r="E136" s="170" t="s">
        <v>553</v>
      </c>
      <c r="F136" s="171" t="s">
        <v>554</v>
      </c>
      <c r="G136" s="172" t="s">
        <v>275</v>
      </c>
      <c r="H136" s="173">
        <v>10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0.40887000000000001</v>
      </c>
      <c r="R136" s="179">
        <f>Q136*H136</f>
        <v>4.0887000000000002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147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147</v>
      </c>
      <c r="BM136" s="181" t="s">
        <v>555</v>
      </c>
    </row>
    <row r="137" s="12" customFormat="1" ht="22.8" customHeight="1">
      <c r="A137" s="12"/>
      <c r="B137" s="155"/>
      <c r="C137" s="12"/>
      <c r="D137" s="156" t="s">
        <v>72</v>
      </c>
      <c r="E137" s="166" t="s">
        <v>185</v>
      </c>
      <c r="F137" s="166" t="s">
        <v>281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SUM(P138:P143)</f>
        <v>0</v>
      </c>
      <c r="Q137" s="161"/>
      <c r="R137" s="162">
        <f>SUM(R138:R143)</f>
        <v>0.0063999999999999994</v>
      </c>
      <c r="S137" s="161"/>
      <c r="T137" s="163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81</v>
      </c>
      <c r="AT137" s="164" t="s">
        <v>72</v>
      </c>
      <c r="AU137" s="164" t="s">
        <v>81</v>
      </c>
      <c r="AY137" s="156" t="s">
        <v>140</v>
      </c>
      <c r="BK137" s="165">
        <f>SUM(BK138:BK143)</f>
        <v>0</v>
      </c>
    </row>
    <row r="138" s="2" customFormat="1" ht="24.15" customHeight="1">
      <c r="A138" s="34"/>
      <c r="B138" s="168"/>
      <c r="C138" s="169" t="s">
        <v>223</v>
      </c>
      <c r="D138" s="169" t="s">
        <v>143</v>
      </c>
      <c r="E138" s="170" t="s">
        <v>556</v>
      </c>
      <c r="F138" s="171" t="s">
        <v>557</v>
      </c>
      <c r="G138" s="172" t="s">
        <v>275</v>
      </c>
      <c r="H138" s="173">
        <v>250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1.0000000000000001E-05</v>
      </c>
      <c r="R138" s="179">
        <f>Q138*H138</f>
        <v>0.0025000000000000001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147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147</v>
      </c>
      <c r="BM138" s="181" t="s">
        <v>558</v>
      </c>
    </row>
    <row r="139" s="2" customFormat="1" ht="21.75" customHeight="1">
      <c r="A139" s="34"/>
      <c r="B139" s="168"/>
      <c r="C139" s="169" t="s">
        <v>227</v>
      </c>
      <c r="D139" s="169" t="s">
        <v>143</v>
      </c>
      <c r="E139" s="170" t="s">
        <v>559</v>
      </c>
      <c r="F139" s="171" t="s">
        <v>560</v>
      </c>
      <c r="G139" s="172" t="s">
        <v>275</v>
      </c>
      <c r="H139" s="173">
        <v>40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1.0000000000000001E-05</v>
      </c>
      <c r="R139" s="179">
        <f>Q139*H139</f>
        <v>0.00040000000000000002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147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147</v>
      </c>
      <c r="BM139" s="181" t="s">
        <v>561</v>
      </c>
    </row>
    <row r="140" s="2" customFormat="1" ht="16.5" customHeight="1">
      <c r="A140" s="34"/>
      <c r="B140" s="168"/>
      <c r="C140" s="169" t="s">
        <v>178</v>
      </c>
      <c r="D140" s="169" t="s">
        <v>143</v>
      </c>
      <c r="E140" s="170" t="s">
        <v>562</v>
      </c>
      <c r="F140" s="171" t="s">
        <v>563</v>
      </c>
      <c r="G140" s="172" t="s">
        <v>275</v>
      </c>
      <c r="H140" s="173">
        <v>200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147</v>
      </c>
      <c r="AT140" s="181" t="s">
        <v>143</v>
      </c>
      <c r="AU140" s="181" t="s">
        <v>148</v>
      </c>
      <c r="AY140" s="15" t="s">
        <v>140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148</v>
      </c>
      <c r="BK140" s="182">
        <f>ROUND(I140*H140,2)</f>
        <v>0</v>
      </c>
      <c r="BL140" s="15" t="s">
        <v>147</v>
      </c>
      <c r="BM140" s="181" t="s">
        <v>564</v>
      </c>
    </row>
    <row r="141" s="2" customFormat="1" ht="16.5" customHeight="1">
      <c r="A141" s="34"/>
      <c r="B141" s="168"/>
      <c r="C141" s="169" t="s">
        <v>305</v>
      </c>
      <c r="D141" s="169" t="s">
        <v>143</v>
      </c>
      <c r="E141" s="170" t="s">
        <v>565</v>
      </c>
      <c r="F141" s="171" t="s">
        <v>566</v>
      </c>
      <c r="G141" s="172" t="s">
        <v>275</v>
      </c>
      <c r="H141" s="173">
        <v>200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1.0000000000000001E-05</v>
      </c>
      <c r="R141" s="179">
        <f>Q141*H141</f>
        <v>0.002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147</v>
      </c>
      <c r="AT141" s="181" t="s">
        <v>143</v>
      </c>
      <c r="AU141" s="181" t="s">
        <v>148</v>
      </c>
      <c r="AY141" s="15" t="s">
        <v>140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148</v>
      </c>
      <c r="BK141" s="182">
        <f>ROUND(I141*H141,2)</f>
        <v>0</v>
      </c>
      <c r="BL141" s="15" t="s">
        <v>147</v>
      </c>
      <c r="BM141" s="181" t="s">
        <v>567</v>
      </c>
    </row>
    <row r="142" s="2" customFormat="1" ht="16.5" customHeight="1">
      <c r="A142" s="34"/>
      <c r="B142" s="168"/>
      <c r="C142" s="169" t="s">
        <v>7</v>
      </c>
      <c r="D142" s="169" t="s">
        <v>143</v>
      </c>
      <c r="E142" s="170" t="s">
        <v>568</v>
      </c>
      <c r="F142" s="171" t="s">
        <v>569</v>
      </c>
      <c r="G142" s="172" t="s">
        <v>275</v>
      </c>
      <c r="H142" s="173">
        <v>150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147</v>
      </c>
      <c r="AT142" s="181" t="s">
        <v>143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147</v>
      </c>
      <c r="BM142" s="181" t="s">
        <v>570</v>
      </c>
    </row>
    <row r="143" s="2" customFormat="1" ht="16.5" customHeight="1">
      <c r="A143" s="34"/>
      <c r="B143" s="168"/>
      <c r="C143" s="169" t="s">
        <v>234</v>
      </c>
      <c r="D143" s="169" t="s">
        <v>143</v>
      </c>
      <c r="E143" s="170" t="s">
        <v>571</v>
      </c>
      <c r="F143" s="171" t="s">
        <v>572</v>
      </c>
      <c r="G143" s="172" t="s">
        <v>275</v>
      </c>
      <c r="H143" s="173">
        <v>150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1.0000000000000001E-05</v>
      </c>
      <c r="R143" s="179">
        <f>Q143*H143</f>
        <v>0.0015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147</v>
      </c>
      <c r="AT143" s="181" t="s">
        <v>143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147</v>
      </c>
      <c r="BM143" s="181" t="s">
        <v>573</v>
      </c>
    </row>
    <row r="144" s="12" customFormat="1" ht="25.92" customHeight="1">
      <c r="A144" s="12"/>
      <c r="B144" s="155"/>
      <c r="C144" s="12"/>
      <c r="D144" s="156" t="s">
        <v>72</v>
      </c>
      <c r="E144" s="157" t="s">
        <v>164</v>
      </c>
      <c r="F144" s="157" t="s">
        <v>165</v>
      </c>
      <c r="G144" s="12"/>
      <c r="H144" s="12"/>
      <c r="I144" s="158"/>
      <c r="J144" s="159">
        <f>BK144</f>
        <v>0</v>
      </c>
      <c r="K144" s="12"/>
      <c r="L144" s="155"/>
      <c r="M144" s="160"/>
      <c r="N144" s="161"/>
      <c r="O144" s="161"/>
      <c r="P144" s="162">
        <f>P145</f>
        <v>0</v>
      </c>
      <c r="Q144" s="161"/>
      <c r="R144" s="162">
        <f>R145</f>
        <v>0</v>
      </c>
      <c r="S144" s="161"/>
      <c r="T144" s="163">
        <f>T145</f>
        <v>4.0000000000000003E-05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6" t="s">
        <v>148</v>
      </c>
      <c r="AT144" s="164" t="s">
        <v>72</v>
      </c>
      <c r="AU144" s="164" t="s">
        <v>73</v>
      </c>
      <c r="AY144" s="156" t="s">
        <v>140</v>
      </c>
      <c r="BK144" s="165">
        <f>BK145</f>
        <v>0</v>
      </c>
    </row>
    <row r="145" s="12" customFormat="1" ht="22.8" customHeight="1">
      <c r="A145" s="12"/>
      <c r="B145" s="155"/>
      <c r="C145" s="12"/>
      <c r="D145" s="156" t="s">
        <v>72</v>
      </c>
      <c r="E145" s="166" t="s">
        <v>166</v>
      </c>
      <c r="F145" s="166" t="s">
        <v>167</v>
      </c>
      <c r="G145" s="12"/>
      <c r="H145" s="12"/>
      <c r="I145" s="158"/>
      <c r="J145" s="167">
        <f>BK145</f>
        <v>0</v>
      </c>
      <c r="K145" s="12"/>
      <c r="L145" s="155"/>
      <c r="M145" s="160"/>
      <c r="N145" s="161"/>
      <c r="O145" s="161"/>
      <c r="P145" s="162">
        <f>P146</f>
        <v>0</v>
      </c>
      <c r="Q145" s="161"/>
      <c r="R145" s="162">
        <f>R146</f>
        <v>0</v>
      </c>
      <c r="S145" s="161"/>
      <c r="T145" s="163">
        <f>T146</f>
        <v>4.0000000000000003E-05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6" t="s">
        <v>148</v>
      </c>
      <c r="AT145" s="164" t="s">
        <v>72</v>
      </c>
      <c r="AU145" s="164" t="s">
        <v>81</v>
      </c>
      <c r="AY145" s="156" t="s">
        <v>140</v>
      </c>
      <c r="BK145" s="165">
        <f>BK146</f>
        <v>0</v>
      </c>
    </row>
    <row r="146" s="2" customFormat="1" ht="16.5" customHeight="1">
      <c r="A146" s="34"/>
      <c r="B146" s="168"/>
      <c r="C146" s="169" t="s">
        <v>238</v>
      </c>
      <c r="D146" s="169" t="s">
        <v>143</v>
      </c>
      <c r="E146" s="170" t="s">
        <v>239</v>
      </c>
      <c r="F146" s="171" t="s">
        <v>240</v>
      </c>
      <c r="G146" s="172" t="s">
        <v>183</v>
      </c>
      <c r="H146" s="173">
        <v>1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4.0000000000000003E-05</v>
      </c>
      <c r="T146" s="180">
        <f>S146*H146</f>
        <v>4.0000000000000003E-05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172</v>
      </c>
      <c r="AT146" s="181" t="s">
        <v>143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574</v>
      </c>
    </row>
    <row r="147" s="12" customFormat="1" ht="25.92" customHeight="1">
      <c r="A147" s="12"/>
      <c r="B147" s="155"/>
      <c r="C147" s="12"/>
      <c r="D147" s="156" t="s">
        <v>72</v>
      </c>
      <c r="E147" s="157" t="s">
        <v>575</v>
      </c>
      <c r="F147" s="157" t="s">
        <v>576</v>
      </c>
      <c r="G147" s="12"/>
      <c r="H147" s="12"/>
      <c r="I147" s="158"/>
      <c r="J147" s="159">
        <f>BK147</f>
        <v>0</v>
      </c>
      <c r="K147" s="12"/>
      <c r="L147" s="155"/>
      <c r="M147" s="160"/>
      <c r="N147" s="161"/>
      <c r="O147" s="161"/>
      <c r="P147" s="162">
        <f>P148</f>
        <v>0</v>
      </c>
      <c r="Q147" s="161"/>
      <c r="R147" s="162">
        <f>R148</f>
        <v>0</v>
      </c>
      <c r="S147" s="161"/>
      <c r="T147" s="16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147</v>
      </c>
      <c r="AT147" s="164" t="s">
        <v>72</v>
      </c>
      <c r="AU147" s="164" t="s">
        <v>73</v>
      </c>
      <c r="AY147" s="156" t="s">
        <v>140</v>
      </c>
      <c r="BK147" s="165">
        <f>BK148</f>
        <v>0</v>
      </c>
    </row>
    <row r="148" s="2" customFormat="1" ht="24.15" customHeight="1">
      <c r="A148" s="34"/>
      <c r="B148" s="168"/>
      <c r="C148" s="169" t="s">
        <v>242</v>
      </c>
      <c r="D148" s="169" t="s">
        <v>143</v>
      </c>
      <c r="E148" s="170" t="s">
        <v>577</v>
      </c>
      <c r="F148" s="171" t="s">
        <v>578</v>
      </c>
      <c r="G148" s="172" t="s">
        <v>579</v>
      </c>
      <c r="H148" s="173">
        <v>48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580</v>
      </c>
      <c r="AT148" s="181" t="s">
        <v>143</v>
      </c>
      <c r="AU148" s="181" t="s">
        <v>81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580</v>
      </c>
      <c r="BM148" s="181" t="s">
        <v>581</v>
      </c>
    </row>
    <row r="149" s="12" customFormat="1" ht="25.92" customHeight="1">
      <c r="A149" s="12"/>
      <c r="B149" s="155"/>
      <c r="C149" s="12"/>
      <c r="D149" s="156" t="s">
        <v>72</v>
      </c>
      <c r="E149" s="157" t="s">
        <v>582</v>
      </c>
      <c r="F149" s="157" t="s">
        <v>583</v>
      </c>
      <c r="G149" s="12"/>
      <c r="H149" s="12"/>
      <c r="I149" s="158"/>
      <c r="J149" s="159">
        <f>BK149</f>
        <v>0</v>
      </c>
      <c r="K149" s="12"/>
      <c r="L149" s="155"/>
      <c r="M149" s="160"/>
      <c r="N149" s="161"/>
      <c r="O149" s="161"/>
      <c r="P149" s="162">
        <f>P150+P152</f>
        <v>0</v>
      </c>
      <c r="Q149" s="161"/>
      <c r="R149" s="162">
        <f>R150+R152</f>
        <v>0</v>
      </c>
      <c r="S149" s="161"/>
      <c r="T149" s="163">
        <f>T150+T152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6" t="s">
        <v>160</v>
      </c>
      <c r="AT149" s="164" t="s">
        <v>72</v>
      </c>
      <c r="AU149" s="164" t="s">
        <v>73</v>
      </c>
      <c r="AY149" s="156" t="s">
        <v>140</v>
      </c>
      <c r="BK149" s="165">
        <f>BK150+BK152</f>
        <v>0</v>
      </c>
    </row>
    <row r="150" s="12" customFormat="1" ht="22.8" customHeight="1">
      <c r="A150" s="12"/>
      <c r="B150" s="155"/>
      <c r="C150" s="12"/>
      <c r="D150" s="156" t="s">
        <v>72</v>
      </c>
      <c r="E150" s="166" t="s">
        <v>584</v>
      </c>
      <c r="F150" s="166" t="s">
        <v>585</v>
      </c>
      <c r="G150" s="12"/>
      <c r="H150" s="12"/>
      <c r="I150" s="158"/>
      <c r="J150" s="167">
        <f>BK150</f>
        <v>0</v>
      </c>
      <c r="K150" s="12"/>
      <c r="L150" s="155"/>
      <c r="M150" s="160"/>
      <c r="N150" s="161"/>
      <c r="O150" s="161"/>
      <c r="P150" s="162">
        <f>P151</f>
        <v>0</v>
      </c>
      <c r="Q150" s="161"/>
      <c r="R150" s="162">
        <f>R151</f>
        <v>0</v>
      </c>
      <c r="S150" s="161"/>
      <c r="T150" s="16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6" t="s">
        <v>160</v>
      </c>
      <c r="AT150" s="164" t="s">
        <v>72</v>
      </c>
      <c r="AU150" s="164" t="s">
        <v>81</v>
      </c>
      <c r="AY150" s="156" t="s">
        <v>140</v>
      </c>
      <c r="BK150" s="165">
        <f>BK151</f>
        <v>0</v>
      </c>
    </row>
    <row r="151" s="2" customFormat="1" ht="16.5" customHeight="1">
      <c r="A151" s="34"/>
      <c r="B151" s="168"/>
      <c r="C151" s="169" t="s">
        <v>246</v>
      </c>
      <c r="D151" s="169" t="s">
        <v>143</v>
      </c>
      <c r="E151" s="170" t="s">
        <v>586</v>
      </c>
      <c r="F151" s="171" t="s">
        <v>587</v>
      </c>
      <c r="G151" s="172" t="s">
        <v>588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589</v>
      </c>
      <c r="AT151" s="181" t="s">
        <v>143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589</v>
      </c>
      <c r="BM151" s="181" t="s">
        <v>590</v>
      </c>
    </row>
    <row r="152" s="12" customFormat="1" ht="22.8" customHeight="1">
      <c r="A152" s="12"/>
      <c r="B152" s="155"/>
      <c r="C152" s="12"/>
      <c r="D152" s="156" t="s">
        <v>72</v>
      </c>
      <c r="E152" s="166" t="s">
        <v>591</v>
      </c>
      <c r="F152" s="166" t="s">
        <v>592</v>
      </c>
      <c r="G152" s="12"/>
      <c r="H152" s="12"/>
      <c r="I152" s="158"/>
      <c r="J152" s="167">
        <f>BK152</f>
        <v>0</v>
      </c>
      <c r="K152" s="12"/>
      <c r="L152" s="155"/>
      <c r="M152" s="160"/>
      <c r="N152" s="161"/>
      <c r="O152" s="161"/>
      <c r="P152" s="162">
        <f>P153</f>
        <v>0</v>
      </c>
      <c r="Q152" s="161"/>
      <c r="R152" s="162">
        <f>R153</f>
        <v>0</v>
      </c>
      <c r="S152" s="161"/>
      <c r="T152" s="16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6" t="s">
        <v>160</v>
      </c>
      <c r="AT152" s="164" t="s">
        <v>72</v>
      </c>
      <c r="AU152" s="164" t="s">
        <v>81</v>
      </c>
      <c r="AY152" s="156" t="s">
        <v>140</v>
      </c>
      <c r="BK152" s="165">
        <f>BK153</f>
        <v>0</v>
      </c>
    </row>
    <row r="153" s="2" customFormat="1" ht="16.5" customHeight="1">
      <c r="A153" s="34"/>
      <c r="B153" s="168"/>
      <c r="C153" s="169" t="s">
        <v>593</v>
      </c>
      <c r="D153" s="169" t="s">
        <v>143</v>
      </c>
      <c r="E153" s="170" t="s">
        <v>594</v>
      </c>
      <c r="F153" s="171" t="s">
        <v>595</v>
      </c>
      <c r="G153" s="172" t="s">
        <v>588</v>
      </c>
      <c r="H153" s="173">
        <v>1</v>
      </c>
      <c r="I153" s="174"/>
      <c r="J153" s="175">
        <f>ROUND(I153*H153,2)</f>
        <v>0</v>
      </c>
      <c r="K153" s="176"/>
      <c r="L153" s="35"/>
      <c r="M153" s="199" t="s">
        <v>1</v>
      </c>
      <c r="N153" s="200" t="s">
        <v>39</v>
      </c>
      <c r="O153" s="196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589</v>
      </c>
      <c r="AT153" s="181" t="s">
        <v>143</v>
      </c>
      <c r="AU153" s="181" t="s">
        <v>148</v>
      </c>
      <c r="AY153" s="15" t="s">
        <v>140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148</v>
      </c>
      <c r="BK153" s="182">
        <f>ROUND(I153*H153,2)</f>
        <v>0</v>
      </c>
      <c r="BL153" s="15" t="s">
        <v>589</v>
      </c>
      <c r="BM153" s="181" t="s">
        <v>596</v>
      </c>
    </row>
    <row r="154" s="2" customFormat="1" ht="6.96" customHeight="1">
      <c r="A154" s="34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4:K15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115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ROUND((SUM(BE120:BE151)),  2)</f>
        <v>0</v>
      </c>
      <c r="G33" s="34"/>
      <c r="H33" s="34"/>
      <c r="I33" s="124">
        <v>0.20999999999999999</v>
      </c>
      <c r="J33" s="123">
        <f>ROUND(((SUM(BE120:BE151))*I33),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ROUND((SUM(BF120:BF151)),  2)</f>
        <v>0</v>
      </c>
      <c r="G34" s="34"/>
      <c r="H34" s="34"/>
      <c r="I34" s="124">
        <v>0.12</v>
      </c>
      <c r="J34" s="123">
        <f>ROUND(((SUM(BF120:BF151))*I34),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ROUND((SUM(BG120:BG151)),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ROUND((SUM(BH120:BH151)),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1.1 - Odborářská 68/675, Osvětlení chodeb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122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123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124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125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BD, oprava elektroinstalace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1.1 - Odborářská 68/675, Osvětlení chodeb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13. 3. 2025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126</v>
      </c>
      <c r="D119" s="147" t="s">
        <v>58</v>
      </c>
      <c r="E119" s="147" t="s">
        <v>54</v>
      </c>
      <c r="F119" s="147" t="s">
        <v>55</v>
      </c>
      <c r="G119" s="147" t="s">
        <v>127</v>
      </c>
      <c r="H119" s="147" t="s">
        <v>128</v>
      </c>
      <c r="I119" s="147" t="s">
        <v>129</v>
      </c>
      <c r="J119" s="148" t="s">
        <v>118</v>
      </c>
      <c r="K119" s="149" t="s">
        <v>130</v>
      </c>
      <c r="L119" s="150"/>
      <c r="M119" s="82" t="s">
        <v>1</v>
      </c>
      <c r="N119" s="83" t="s">
        <v>37</v>
      </c>
      <c r="O119" s="83" t="s">
        <v>131</v>
      </c>
      <c r="P119" s="83" t="s">
        <v>132</v>
      </c>
      <c r="Q119" s="83" t="s">
        <v>133</v>
      </c>
      <c r="R119" s="83" t="s">
        <v>134</v>
      </c>
      <c r="S119" s="83" t="s">
        <v>135</v>
      </c>
      <c r="T119" s="84" t="s">
        <v>136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137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0.059025000000000001</v>
      </c>
      <c r="S120" s="86"/>
      <c r="T120" s="153">
        <f>T121+T128</f>
        <v>0.0091900000000000003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120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138</v>
      </c>
      <c r="F121" s="157" t="s">
        <v>139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81</v>
      </c>
      <c r="AT121" s="164" t="s">
        <v>72</v>
      </c>
      <c r="AU121" s="164" t="s">
        <v>73</v>
      </c>
      <c r="AY121" s="156" t="s">
        <v>140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141</v>
      </c>
      <c r="F122" s="166" t="s">
        <v>142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</v>
      </c>
      <c r="S122" s="161"/>
      <c r="T122" s="163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81</v>
      </c>
      <c r="AT122" s="164" t="s">
        <v>72</v>
      </c>
      <c r="AU122" s="164" t="s">
        <v>81</v>
      </c>
      <c r="AY122" s="156" t="s">
        <v>140</v>
      </c>
      <c r="BK122" s="165">
        <f>SUM(BK123:BK127)</f>
        <v>0</v>
      </c>
    </row>
    <row r="123" s="2" customFormat="1" ht="24.15" customHeight="1">
      <c r="A123" s="34"/>
      <c r="B123" s="168"/>
      <c r="C123" s="169" t="s">
        <v>81</v>
      </c>
      <c r="D123" s="169" t="s">
        <v>143</v>
      </c>
      <c r="E123" s="170" t="s">
        <v>144</v>
      </c>
      <c r="F123" s="171" t="s">
        <v>145</v>
      </c>
      <c r="G123" s="172" t="s">
        <v>146</v>
      </c>
      <c r="H123" s="173">
        <v>0.0089999999999999993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147</v>
      </c>
      <c r="AT123" s="181" t="s">
        <v>143</v>
      </c>
      <c r="AU123" s="181" t="s">
        <v>148</v>
      </c>
      <c r="AY123" s="15" t="s">
        <v>140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148</v>
      </c>
      <c r="BK123" s="182">
        <f>ROUND(I123*H123,2)</f>
        <v>0</v>
      </c>
      <c r="BL123" s="15" t="s">
        <v>147</v>
      </c>
      <c r="BM123" s="181" t="s">
        <v>149</v>
      </c>
    </row>
    <row r="124" s="2" customFormat="1" ht="24.15" customHeight="1">
      <c r="A124" s="34"/>
      <c r="B124" s="168"/>
      <c r="C124" s="169" t="s">
        <v>148</v>
      </c>
      <c r="D124" s="169" t="s">
        <v>143</v>
      </c>
      <c r="E124" s="170" t="s">
        <v>150</v>
      </c>
      <c r="F124" s="171" t="s">
        <v>151</v>
      </c>
      <c r="G124" s="172" t="s">
        <v>146</v>
      </c>
      <c r="H124" s="173">
        <v>0.0089999999999999993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147</v>
      </c>
      <c r="AT124" s="181" t="s">
        <v>143</v>
      </c>
      <c r="AU124" s="181" t="s">
        <v>148</v>
      </c>
      <c r="AY124" s="15" t="s">
        <v>140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148</v>
      </c>
      <c r="BK124" s="182">
        <f>ROUND(I124*H124,2)</f>
        <v>0</v>
      </c>
      <c r="BL124" s="15" t="s">
        <v>147</v>
      </c>
      <c r="BM124" s="181" t="s">
        <v>152</v>
      </c>
    </row>
    <row r="125" s="2" customFormat="1" ht="24.15" customHeight="1">
      <c r="A125" s="34"/>
      <c r="B125" s="168"/>
      <c r="C125" s="169" t="s">
        <v>153</v>
      </c>
      <c r="D125" s="169" t="s">
        <v>143</v>
      </c>
      <c r="E125" s="170" t="s">
        <v>154</v>
      </c>
      <c r="F125" s="171" t="s">
        <v>155</v>
      </c>
      <c r="G125" s="172" t="s">
        <v>146</v>
      </c>
      <c r="H125" s="173">
        <v>0.0089999999999999993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147</v>
      </c>
      <c r="AT125" s="181" t="s">
        <v>143</v>
      </c>
      <c r="AU125" s="181" t="s">
        <v>148</v>
      </c>
      <c r="AY125" s="15" t="s">
        <v>140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148</v>
      </c>
      <c r="BK125" s="182">
        <f>ROUND(I125*H125,2)</f>
        <v>0</v>
      </c>
      <c r="BL125" s="15" t="s">
        <v>147</v>
      </c>
      <c r="BM125" s="181" t="s">
        <v>156</v>
      </c>
    </row>
    <row r="126" s="2" customFormat="1" ht="33" customHeight="1">
      <c r="A126" s="34"/>
      <c r="B126" s="168"/>
      <c r="C126" s="169" t="s">
        <v>147</v>
      </c>
      <c r="D126" s="169" t="s">
        <v>143</v>
      </c>
      <c r="E126" s="170" t="s">
        <v>157</v>
      </c>
      <c r="F126" s="171" t="s">
        <v>158</v>
      </c>
      <c r="G126" s="172" t="s">
        <v>146</v>
      </c>
      <c r="H126" s="173">
        <v>0.0089999999999999993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159</v>
      </c>
    </row>
    <row r="127" s="2" customFormat="1" ht="33" customHeight="1">
      <c r="A127" s="34"/>
      <c r="B127" s="168"/>
      <c r="C127" s="169" t="s">
        <v>160</v>
      </c>
      <c r="D127" s="169" t="s">
        <v>143</v>
      </c>
      <c r="E127" s="170" t="s">
        <v>161</v>
      </c>
      <c r="F127" s="171" t="s">
        <v>162</v>
      </c>
      <c r="G127" s="172" t="s">
        <v>146</v>
      </c>
      <c r="H127" s="173">
        <v>0.0089999999999999993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163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164</v>
      </c>
      <c r="F128" s="157" t="s">
        <v>165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0.059025000000000001</v>
      </c>
      <c r="S128" s="161"/>
      <c r="T128" s="163">
        <f>T129</f>
        <v>0.0091900000000000003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148</v>
      </c>
      <c r="AT128" s="164" t="s">
        <v>72</v>
      </c>
      <c r="AU128" s="164" t="s">
        <v>73</v>
      </c>
      <c r="AY128" s="156" t="s">
        <v>140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166</v>
      </c>
      <c r="F129" s="166" t="s">
        <v>167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SUM(P130:P151)</f>
        <v>0</v>
      </c>
      <c r="Q129" s="161"/>
      <c r="R129" s="162">
        <f>SUM(R130:R151)</f>
        <v>0.059025000000000001</v>
      </c>
      <c r="S129" s="161"/>
      <c r="T129" s="163">
        <f>SUM(T130:T151)</f>
        <v>0.0091900000000000003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148</v>
      </c>
      <c r="AT129" s="164" t="s">
        <v>72</v>
      </c>
      <c r="AU129" s="164" t="s">
        <v>81</v>
      </c>
      <c r="AY129" s="156" t="s">
        <v>140</v>
      </c>
      <c r="BK129" s="165">
        <f>SUM(BK130:BK151)</f>
        <v>0</v>
      </c>
    </row>
    <row r="130" s="2" customFormat="1" ht="24.15" customHeight="1">
      <c r="A130" s="34"/>
      <c r="B130" s="168"/>
      <c r="C130" s="169" t="s">
        <v>168</v>
      </c>
      <c r="D130" s="169" t="s">
        <v>143</v>
      </c>
      <c r="E130" s="170" t="s">
        <v>169</v>
      </c>
      <c r="F130" s="171" t="s">
        <v>170</v>
      </c>
      <c r="G130" s="172" t="s">
        <v>171</v>
      </c>
      <c r="H130" s="173">
        <v>126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172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172</v>
      </c>
      <c r="BM130" s="181" t="s">
        <v>173</v>
      </c>
    </row>
    <row r="131" s="2" customFormat="1" ht="24.15" customHeight="1">
      <c r="A131" s="34"/>
      <c r="B131" s="168"/>
      <c r="C131" s="183" t="s">
        <v>174</v>
      </c>
      <c r="D131" s="183" t="s">
        <v>175</v>
      </c>
      <c r="E131" s="184" t="s">
        <v>176</v>
      </c>
      <c r="F131" s="185" t="s">
        <v>177</v>
      </c>
      <c r="G131" s="186" t="s">
        <v>171</v>
      </c>
      <c r="H131" s="187">
        <v>132.30000000000001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0.00014999999999999999</v>
      </c>
      <c r="R131" s="179">
        <f>Q131*H131</f>
        <v>0.019845000000000002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178</v>
      </c>
      <c r="AT131" s="181" t="s">
        <v>175</v>
      </c>
      <c r="AU131" s="181" t="s">
        <v>148</v>
      </c>
      <c r="AY131" s="15" t="s">
        <v>140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148</v>
      </c>
      <c r="BK131" s="182">
        <f>ROUND(I131*H131,2)</f>
        <v>0</v>
      </c>
      <c r="BL131" s="15" t="s">
        <v>172</v>
      </c>
      <c r="BM131" s="181" t="s">
        <v>179</v>
      </c>
    </row>
    <row r="132" s="2" customFormat="1" ht="16.5" customHeight="1">
      <c r="A132" s="34"/>
      <c r="B132" s="168"/>
      <c r="C132" s="169" t="s">
        <v>180</v>
      </c>
      <c r="D132" s="169" t="s">
        <v>143</v>
      </c>
      <c r="E132" s="170" t="s">
        <v>181</v>
      </c>
      <c r="F132" s="171" t="s">
        <v>182</v>
      </c>
      <c r="G132" s="172" t="s">
        <v>183</v>
      </c>
      <c r="H132" s="173">
        <v>3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172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172</v>
      </c>
      <c r="BM132" s="181" t="s">
        <v>184</v>
      </c>
    </row>
    <row r="133" s="2" customFormat="1" ht="21.75" customHeight="1">
      <c r="A133" s="34"/>
      <c r="B133" s="168"/>
      <c r="C133" s="183" t="s">
        <v>185</v>
      </c>
      <c r="D133" s="183" t="s">
        <v>175</v>
      </c>
      <c r="E133" s="184" t="s">
        <v>186</v>
      </c>
      <c r="F133" s="185" t="s">
        <v>187</v>
      </c>
      <c r="G133" s="186" t="s">
        <v>183</v>
      </c>
      <c r="H133" s="187">
        <v>3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4.0000000000000003E-05</v>
      </c>
      <c r="R133" s="179">
        <f>Q133*H133</f>
        <v>0.00012000000000000002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178</v>
      </c>
      <c r="AT133" s="181" t="s">
        <v>175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172</v>
      </c>
      <c r="BM133" s="181" t="s">
        <v>188</v>
      </c>
    </row>
    <row r="134" s="2" customFormat="1" ht="24.15" customHeight="1">
      <c r="A134" s="34"/>
      <c r="B134" s="168"/>
      <c r="C134" s="169" t="s">
        <v>189</v>
      </c>
      <c r="D134" s="169" t="s">
        <v>143</v>
      </c>
      <c r="E134" s="170" t="s">
        <v>190</v>
      </c>
      <c r="F134" s="171" t="s">
        <v>191</v>
      </c>
      <c r="G134" s="172" t="s">
        <v>183</v>
      </c>
      <c r="H134" s="173">
        <v>12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172</v>
      </c>
      <c r="AT134" s="181" t="s">
        <v>143</v>
      </c>
      <c r="AU134" s="181" t="s">
        <v>148</v>
      </c>
      <c r="AY134" s="15" t="s">
        <v>140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148</v>
      </c>
      <c r="BK134" s="182">
        <f>ROUND(I134*H134,2)</f>
        <v>0</v>
      </c>
      <c r="BL134" s="15" t="s">
        <v>172</v>
      </c>
      <c r="BM134" s="181" t="s">
        <v>192</v>
      </c>
    </row>
    <row r="135" s="2" customFormat="1" ht="33" customHeight="1">
      <c r="A135" s="34"/>
      <c r="B135" s="168"/>
      <c r="C135" s="183" t="s">
        <v>193</v>
      </c>
      <c r="D135" s="183" t="s">
        <v>175</v>
      </c>
      <c r="E135" s="184" t="s">
        <v>194</v>
      </c>
      <c r="F135" s="185" t="s">
        <v>195</v>
      </c>
      <c r="G135" s="186" t="s">
        <v>183</v>
      </c>
      <c r="H135" s="187">
        <v>12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9.0000000000000006E-05</v>
      </c>
      <c r="R135" s="179">
        <f>Q135*H135</f>
        <v>0.00108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178</v>
      </c>
      <c r="AT135" s="181" t="s">
        <v>175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172</v>
      </c>
      <c r="BM135" s="181" t="s">
        <v>196</v>
      </c>
    </row>
    <row r="136" s="2" customFormat="1" ht="24.15" customHeight="1">
      <c r="A136" s="34"/>
      <c r="B136" s="168"/>
      <c r="C136" s="169" t="s">
        <v>8</v>
      </c>
      <c r="D136" s="169" t="s">
        <v>143</v>
      </c>
      <c r="E136" s="170" t="s">
        <v>197</v>
      </c>
      <c r="F136" s="171" t="s">
        <v>198</v>
      </c>
      <c r="G136" s="172" t="s">
        <v>171</v>
      </c>
      <c r="H136" s="173">
        <v>230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172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172</v>
      </c>
      <c r="BM136" s="181" t="s">
        <v>199</v>
      </c>
    </row>
    <row r="137" s="2" customFormat="1" ht="24.15" customHeight="1">
      <c r="A137" s="34"/>
      <c r="B137" s="168"/>
      <c r="C137" s="183" t="s">
        <v>200</v>
      </c>
      <c r="D137" s="183" t="s">
        <v>175</v>
      </c>
      <c r="E137" s="184" t="s">
        <v>201</v>
      </c>
      <c r="F137" s="185" t="s">
        <v>202</v>
      </c>
      <c r="G137" s="186" t="s">
        <v>171</v>
      </c>
      <c r="H137" s="187">
        <v>264.5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0.00012</v>
      </c>
      <c r="R137" s="179">
        <f>Q137*H137</f>
        <v>0.031739999999999997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178</v>
      </c>
      <c r="AT137" s="181" t="s">
        <v>175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172</v>
      </c>
      <c r="BM137" s="181" t="s">
        <v>203</v>
      </c>
    </row>
    <row r="138" s="2" customFormat="1" ht="24.15" customHeight="1">
      <c r="A138" s="34"/>
      <c r="B138" s="168"/>
      <c r="C138" s="169" t="s">
        <v>204</v>
      </c>
      <c r="D138" s="169" t="s">
        <v>143</v>
      </c>
      <c r="E138" s="170" t="s">
        <v>205</v>
      </c>
      <c r="F138" s="171" t="s">
        <v>206</v>
      </c>
      <c r="G138" s="172" t="s">
        <v>183</v>
      </c>
      <c r="H138" s="173">
        <v>18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172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172</v>
      </c>
      <c r="BM138" s="181" t="s">
        <v>207</v>
      </c>
    </row>
    <row r="139" s="2" customFormat="1" ht="16.5" customHeight="1">
      <c r="A139" s="34"/>
      <c r="B139" s="168"/>
      <c r="C139" s="169" t="s">
        <v>208</v>
      </c>
      <c r="D139" s="169" t="s">
        <v>143</v>
      </c>
      <c r="E139" s="170" t="s">
        <v>209</v>
      </c>
      <c r="F139" s="171" t="s">
        <v>210</v>
      </c>
      <c r="G139" s="172" t="s">
        <v>183</v>
      </c>
      <c r="H139" s="173">
        <v>15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172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172</v>
      </c>
      <c r="BM139" s="181" t="s">
        <v>211</v>
      </c>
    </row>
    <row r="140" s="2" customFormat="1" ht="16.5" customHeight="1">
      <c r="A140" s="34"/>
      <c r="B140" s="168"/>
      <c r="C140" s="183" t="s">
        <v>172</v>
      </c>
      <c r="D140" s="183" t="s">
        <v>175</v>
      </c>
      <c r="E140" s="184" t="s">
        <v>212</v>
      </c>
      <c r="F140" s="185" t="s">
        <v>213</v>
      </c>
      <c r="G140" s="186" t="s">
        <v>183</v>
      </c>
      <c r="H140" s="187">
        <v>15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1.0000000000000001E-05</v>
      </c>
      <c r="R140" s="179">
        <f>Q140*H140</f>
        <v>0.00015000000000000001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178</v>
      </c>
      <c r="AT140" s="181" t="s">
        <v>175</v>
      </c>
      <c r="AU140" s="181" t="s">
        <v>148</v>
      </c>
      <c r="AY140" s="15" t="s">
        <v>140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148</v>
      </c>
      <c r="BK140" s="182">
        <f>ROUND(I140*H140,2)</f>
        <v>0</v>
      </c>
      <c r="BL140" s="15" t="s">
        <v>172</v>
      </c>
      <c r="BM140" s="181" t="s">
        <v>214</v>
      </c>
    </row>
    <row r="141" s="2" customFormat="1" ht="24.15" customHeight="1">
      <c r="A141" s="34"/>
      <c r="B141" s="168"/>
      <c r="C141" s="169" t="s">
        <v>215</v>
      </c>
      <c r="D141" s="169" t="s">
        <v>143</v>
      </c>
      <c r="E141" s="170" t="s">
        <v>216</v>
      </c>
      <c r="F141" s="171" t="s">
        <v>217</v>
      </c>
      <c r="G141" s="172" t="s">
        <v>183</v>
      </c>
      <c r="H141" s="173">
        <v>3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172</v>
      </c>
      <c r="AT141" s="181" t="s">
        <v>143</v>
      </c>
      <c r="AU141" s="181" t="s">
        <v>148</v>
      </c>
      <c r="AY141" s="15" t="s">
        <v>140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148</v>
      </c>
      <c r="BK141" s="182">
        <f>ROUND(I141*H141,2)</f>
        <v>0</v>
      </c>
      <c r="BL141" s="15" t="s">
        <v>172</v>
      </c>
      <c r="BM141" s="181" t="s">
        <v>218</v>
      </c>
    </row>
    <row r="142" s="2" customFormat="1" ht="16.5" customHeight="1">
      <c r="A142" s="34"/>
      <c r="B142" s="168"/>
      <c r="C142" s="183" t="s">
        <v>219</v>
      </c>
      <c r="D142" s="183" t="s">
        <v>175</v>
      </c>
      <c r="E142" s="184" t="s">
        <v>220</v>
      </c>
      <c r="F142" s="185" t="s">
        <v>221</v>
      </c>
      <c r="G142" s="186" t="s">
        <v>183</v>
      </c>
      <c r="H142" s="187">
        <v>3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4.0000000000000003E-05</v>
      </c>
      <c r="R142" s="179">
        <f>Q142*H142</f>
        <v>0.00012000000000000002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178</v>
      </c>
      <c r="AT142" s="181" t="s">
        <v>175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222</v>
      </c>
    </row>
    <row r="143" s="2" customFormat="1" ht="21.75" customHeight="1">
      <c r="A143" s="34"/>
      <c r="B143" s="168"/>
      <c r="C143" s="169" t="s">
        <v>223</v>
      </c>
      <c r="D143" s="169" t="s">
        <v>143</v>
      </c>
      <c r="E143" s="170" t="s">
        <v>224</v>
      </c>
      <c r="F143" s="171" t="s">
        <v>225</v>
      </c>
      <c r="G143" s="172" t="s">
        <v>183</v>
      </c>
      <c r="H143" s="173">
        <v>12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172</v>
      </c>
      <c r="AT143" s="181" t="s">
        <v>143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226</v>
      </c>
    </row>
    <row r="144" s="2" customFormat="1" ht="33" customHeight="1">
      <c r="A144" s="34"/>
      <c r="B144" s="168"/>
      <c r="C144" s="183" t="s">
        <v>227</v>
      </c>
      <c r="D144" s="183" t="s">
        <v>175</v>
      </c>
      <c r="E144" s="184" t="s">
        <v>228</v>
      </c>
      <c r="F144" s="185" t="s">
        <v>229</v>
      </c>
      <c r="G144" s="186" t="s">
        <v>183</v>
      </c>
      <c r="H144" s="187">
        <v>12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0.00010000000000000001</v>
      </c>
      <c r="R144" s="179">
        <f>Q144*H144</f>
        <v>0.0012000000000000001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178</v>
      </c>
      <c r="AT144" s="181" t="s">
        <v>175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230</v>
      </c>
    </row>
    <row r="145" s="2" customFormat="1" ht="24.15" customHeight="1">
      <c r="A145" s="34"/>
      <c r="B145" s="168"/>
      <c r="C145" s="169" t="s">
        <v>7</v>
      </c>
      <c r="D145" s="169" t="s">
        <v>143</v>
      </c>
      <c r="E145" s="170" t="s">
        <v>231</v>
      </c>
      <c r="F145" s="171" t="s">
        <v>232</v>
      </c>
      <c r="G145" s="172" t="s">
        <v>183</v>
      </c>
      <c r="H145" s="173">
        <v>3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172</v>
      </c>
      <c r="AT145" s="181" t="s">
        <v>143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233</v>
      </c>
    </row>
    <row r="146" s="2" customFormat="1" ht="37.8" customHeight="1">
      <c r="A146" s="34"/>
      <c r="B146" s="168"/>
      <c r="C146" s="183" t="s">
        <v>234</v>
      </c>
      <c r="D146" s="183" t="s">
        <v>175</v>
      </c>
      <c r="E146" s="184" t="s">
        <v>235</v>
      </c>
      <c r="F146" s="185" t="s">
        <v>236</v>
      </c>
      <c r="G146" s="186" t="s">
        <v>183</v>
      </c>
      <c r="H146" s="187">
        <v>3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0.00046999999999999999</v>
      </c>
      <c r="R146" s="179">
        <f>Q146*H146</f>
        <v>0.00141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178</v>
      </c>
      <c r="AT146" s="181" t="s">
        <v>175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237</v>
      </c>
    </row>
    <row r="147" s="2" customFormat="1" ht="16.5" customHeight="1">
      <c r="A147" s="34"/>
      <c r="B147" s="168"/>
      <c r="C147" s="169" t="s">
        <v>238</v>
      </c>
      <c r="D147" s="169" t="s">
        <v>143</v>
      </c>
      <c r="E147" s="170" t="s">
        <v>239</v>
      </c>
      <c r="F147" s="171" t="s">
        <v>240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4.0000000000000003E-05</v>
      </c>
      <c r="T147" s="180">
        <f>S147*H147</f>
        <v>4.0000000000000003E-05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241</v>
      </c>
    </row>
    <row r="148" s="2" customFormat="1" ht="24.15" customHeight="1">
      <c r="A148" s="34"/>
      <c r="B148" s="168"/>
      <c r="C148" s="169" t="s">
        <v>242</v>
      </c>
      <c r="D148" s="169" t="s">
        <v>143</v>
      </c>
      <c r="E148" s="170" t="s">
        <v>243</v>
      </c>
      <c r="F148" s="171" t="s">
        <v>244</v>
      </c>
      <c r="G148" s="172" t="s">
        <v>183</v>
      </c>
      <c r="H148" s="173">
        <v>15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1.0000000000000001E-05</v>
      </c>
      <c r="T148" s="180">
        <f>S148*H148</f>
        <v>0.00015000000000000001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172</v>
      </c>
      <c r="AT148" s="181" t="s">
        <v>143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245</v>
      </c>
    </row>
    <row r="149" s="2" customFormat="1" ht="44.25" customHeight="1">
      <c r="A149" s="34"/>
      <c r="B149" s="168"/>
      <c r="C149" s="169" t="s">
        <v>246</v>
      </c>
      <c r="D149" s="169" t="s">
        <v>143</v>
      </c>
      <c r="E149" s="170" t="s">
        <v>247</v>
      </c>
      <c r="F149" s="171" t="s">
        <v>248</v>
      </c>
      <c r="G149" s="172" t="s">
        <v>183</v>
      </c>
      <c r="H149" s="173">
        <v>9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0.001</v>
      </c>
      <c r="T149" s="180">
        <f>S149*H149</f>
        <v>0.0090000000000000011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249</v>
      </c>
    </row>
    <row r="150" s="2" customFormat="1" ht="37.8" customHeight="1">
      <c r="A150" s="34"/>
      <c r="B150" s="168"/>
      <c r="C150" s="169" t="s">
        <v>250</v>
      </c>
      <c r="D150" s="169" t="s">
        <v>143</v>
      </c>
      <c r="E150" s="170" t="s">
        <v>251</v>
      </c>
      <c r="F150" s="171" t="s">
        <v>252</v>
      </c>
      <c r="G150" s="172" t="s">
        <v>183</v>
      </c>
      <c r="H150" s="173">
        <v>24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253</v>
      </c>
    </row>
    <row r="151" s="2" customFormat="1" ht="37.8" customHeight="1">
      <c r="A151" s="34"/>
      <c r="B151" s="168"/>
      <c r="C151" s="183" t="s">
        <v>254</v>
      </c>
      <c r="D151" s="183" t="s">
        <v>175</v>
      </c>
      <c r="E151" s="184" t="s">
        <v>255</v>
      </c>
      <c r="F151" s="185" t="s">
        <v>256</v>
      </c>
      <c r="G151" s="186" t="s">
        <v>183</v>
      </c>
      <c r="H151" s="187">
        <v>24</v>
      </c>
      <c r="I151" s="188"/>
      <c r="J151" s="189">
        <f>ROUND(I151*H151,2)</f>
        <v>0</v>
      </c>
      <c r="K151" s="190"/>
      <c r="L151" s="191"/>
      <c r="M151" s="194" t="s">
        <v>1</v>
      </c>
      <c r="N151" s="195" t="s">
        <v>39</v>
      </c>
      <c r="O151" s="196"/>
      <c r="P151" s="197">
        <f>O151*H151</f>
        <v>0</v>
      </c>
      <c r="Q151" s="197">
        <v>0.00013999999999999999</v>
      </c>
      <c r="R151" s="197">
        <f>Q151*H151</f>
        <v>0.0033599999999999997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178</v>
      </c>
      <c r="AT151" s="181" t="s">
        <v>175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257</v>
      </c>
    </row>
    <row r="152" s="2" customFormat="1" ht="6.96" customHeight="1">
      <c r="A152" s="34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35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258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ROUND((SUM(BE123:BE153)),  2)</f>
        <v>0</v>
      </c>
      <c r="G33" s="34"/>
      <c r="H33" s="34"/>
      <c r="I33" s="124">
        <v>0.20999999999999999</v>
      </c>
      <c r="J33" s="123">
        <f>ROUND(((SUM(BE123:BE153))*I33),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ROUND((SUM(BF123:BF153)),  2)</f>
        <v>0</v>
      </c>
      <c r="G34" s="34"/>
      <c r="H34" s="34"/>
      <c r="I34" s="124">
        <v>0.12</v>
      </c>
      <c r="J34" s="123">
        <f>ROUND(((SUM(BF123:BF153))*I34),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ROUND((SUM(BG123:BG153)),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ROUND((SUM(BH123:BH153)),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ROUND((SUM(BI123:BI153)),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1.2 - Odborářská 68/675, Osvětlení schodiště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259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260</v>
      </c>
      <c r="E99" s="142"/>
      <c r="F99" s="142"/>
      <c r="G99" s="142"/>
      <c r="H99" s="142"/>
      <c r="I99" s="142"/>
      <c r="J99" s="143">
        <f>J128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261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122</v>
      </c>
      <c r="E101" s="142"/>
      <c r="F101" s="142"/>
      <c r="G101" s="142"/>
      <c r="H101" s="142"/>
      <c r="I101" s="142"/>
      <c r="J101" s="143">
        <f>J134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123</v>
      </c>
      <c r="E102" s="138"/>
      <c r="F102" s="138"/>
      <c r="G102" s="138"/>
      <c r="H102" s="138"/>
      <c r="I102" s="138"/>
      <c r="J102" s="139">
        <f>J140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124</v>
      </c>
      <c r="E103" s="142"/>
      <c r="F103" s="142"/>
      <c r="G103" s="142"/>
      <c r="H103" s="142"/>
      <c r="I103" s="142"/>
      <c r="J103" s="143">
        <f>J141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125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Ostrava, BD, oprava elektroinstalace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114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1.2 - Odborářská 68/675, Osvětlení schodiště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13. 3. 2025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126</v>
      </c>
      <c r="D122" s="147" t="s">
        <v>58</v>
      </c>
      <c r="E122" s="147" t="s">
        <v>54</v>
      </c>
      <c r="F122" s="147" t="s">
        <v>55</v>
      </c>
      <c r="G122" s="147" t="s">
        <v>127</v>
      </c>
      <c r="H122" s="147" t="s">
        <v>128</v>
      </c>
      <c r="I122" s="147" t="s">
        <v>129</v>
      </c>
      <c r="J122" s="148" t="s">
        <v>118</v>
      </c>
      <c r="K122" s="149" t="s">
        <v>130</v>
      </c>
      <c r="L122" s="150"/>
      <c r="M122" s="82" t="s">
        <v>1</v>
      </c>
      <c r="N122" s="83" t="s">
        <v>37</v>
      </c>
      <c r="O122" s="83" t="s">
        <v>131</v>
      </c>
      <c r="P122" s="83" t="s">
        <v>132</v>
      </c>
      <c r="Q122" s="83" t="s">
        <v>133</v>
      </c>
      <c r="R122" s="83" t="s">
        <v>134</v>
      </c>
      <c r="S122" s="83" t="s">
        <v>135</v>
      </c>
      <c r="T122" s="84" t="s">
        <v>136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137</v>
      </c>
      <c r="D123" s="34"/>
      <c r="E123" s="34"/>
      <c r="F123" s="34"/>
      <c r="G123" s="34"/>
      <c r="H123" s="34"/>
      <c r="I123" s="34"/>
      <c r="J123" s="151">
        <f>BK123</f>
        <v>0</v>
      </c>
      <c r="K123" s="34"/>
      <c r="L123" s="35"/>
      <c r="M123" s="85"/>
      <c r="N123" s="69"/>
      <c r="O123" s="86"/>
      <c r="P123" s="152">
        <f>P124+P140</f>
        <v>0</v>
      </c>
      <c r="Q123" s="86"/>
      <c r="R123" s="152">
        <f>R124+R140</f>
        <v>0.52074999999999994</v>
      </c>
      <c r="S123" s="86"/>
      <c r="T123" s="153">
        <f>T124+T140</f>
        <v>0.23810000000000001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120</v>
      </c>
      <c r="BK123" s="154">
        <f>BK124+BK140</f>
        <v>0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138</v>
      </c>
      <c r="F124" s="157" t="s">
        <v>139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P125+P128+P131+P134</f>
        <v>0</v>
      </c>
      <c r="Q124" s="161"/>
      <c r="R124" s="162">
        <f>R125+R128+R131+R134</f>
        <v>0.50624999999999998</v>
      </c>
      <c r="S124" s="161"/>
      <c r="T124" s="163">
        <f>T125+T128+T131+T134</f>
        <v>0.23100000000000001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73</v>
      </c>
      <c r="AY124" s="156" t="s">
        <v>140</v>
      </c>
      <c r="BK124" s="165">
        <f>BK125+BK128+BK131+BK134</f>
        <v>0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153</v>
      </c>
      <c r="F125" s="166" t="s">
        <v>262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SUM(P126:P127)</f>
        <v>0</v>
      </c>
      <c r="Q125" s="161"/>
      <c r="R125" s="162">
        <f>SUM(R126:R127)</f>
        <v>0.15840000000000001</v>
      </c>
      <c r="S125" s="161"/>
      <c r="T125" s="16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81</v>
      </c>
      <c r="AT125" s="164" t="s">
        <v>72</v>
      </c>
      <c r="AU125" s="164" t="s">
        <v>81</v>
      </c>
      <c r="AY125" s="156" t="s">
        <v>140</v>
      </c>
      <c r="BK125" s="165">
        <f>SUM(BK126:BK127)</f>
        <v>0</v>
      </c>
    </row>
    <row r="126" s="2" customFormat="1" ht="24.15" customHeight="1">
      <c r="A126" s="34"/>
      <c r="B126" s="168"/>
      <c r="C126" s="169" t="s">
        <v>263</v>
      </c>
      <c r="D126" s="169" t="s">
        <v>143</v>
      </c>
      <c r="E126" s="170" t="s">
        <v>264</v>
      </c>
      <c r="F126" s="171" t="s">
        <v>265</v>
      </c>
      <c r="G126" s="172" t="s">
        <v>183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0.00249</v>
      </c>
      <c r="R126" s="179">
        <f>Q126*H126</f>
        <v>0.01494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266</v>
      </c>
    </row>
    <row r="127" s="2" customFormat="1" ht="33" customHeight="1">
      <c r="A127" s="34"/>
      <c r="B127" s="168"/>
      <c r="C127" s="169" t="s">
        <v>267</v>
      </c>
      <c r="D127" s="169" t="s">
        <v>143</v>
      </c>
      <c r="E127" s="170" t="s">
        <v>268</v>
      </c>
      <c r="F127" s="171" t="s">
        <v>269</v>
      </c>
      <c r="G127" s="172" t="s">
        <v>183</v>
      </c>
      <c r="H127" s="173">
        <v>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0.023910000000000001</v>
      </c>
      <c r="R127" s="179">
        <f>Q127*H127</f>
        <v>0.14346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270</v>
      </c>
    </row>
    <row r="128" s="12" customFormat="1" ht="22.8" customHeight="1">
      <c r="A128" s="12"/>
      <c r="B128" s="155"/>
      <c r="C128" s="12"/>
      <c r="D128" s="156" t="s">
        <v>72</v>
      </c>
      <c r="E128" s="166" t="s">
        <v>168</v>
      </c>
      <c r="F128" s="166" t="s">
        <v>271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SUM(P129:P130)</f>
        <v>0</v>
      </c>
      <c r="Q128" s="161"/>
      <c r="R128" s="162">
        <f>SUM(R129:R130)</f>
        <v>0.34784999999999999</v>
      </c>
      <c r="S128" s="161"/>
      <c r="T128" s="16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81</v>
      </c>
      <c r="AY128" s="156" t="s">
        <v>140</v>
      </c>
      <c r="BK128" s="165">
        <f>SUM(BK129:BK130)</f>
        <v>0</v>
      </c>
    </row>
    <row r="129" s="2" customFormat="1" ht="21.75" customHeight="1">
      <c r="A129" s="34"/>
      <c r="B129" s="168"/>
      <c r="C129" s="169" t="s">
        <v>272</v>
      </c>
      <c r="D129" s="169" t="s">
        <v>143</v>
      </c>
      <c r="E129" s="170" t="s">
        <v>273</v>
      </c>
      <c r="F129" s="171" t="s">
        <v>274</v>
      </c>
      <c r="G129" s="172" t="s">
        <v>275</v>
      </c>
      <c r="H129" s="173">
        <v>4.5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0.040000000000000001</v>
      </c>
      <c r="R129" s="179">
        <f>Q129*H129</f>
        <v>0.17999999999999999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147</v>
      </c>
      <c r="AT129" s="181" t="s">
        <v>143</v>
      </c>
      <c r="AU129" s="181" t="s">
        <v>148</v>
      </c>
      <c r="AY129" s="15" t="s">
        <v>140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148</v>
      </c>
      <c r="BK129" s="182">
        <f>ROUND(I129*H129,2)</f>
        <v>0</v>
      </c>
      <c r="BL129" s="15" t="s">
        <v>147</v>
      </c>
      <c r="BM129" s="181" t="s">
        <v>276</v>
      </c>
    </row>
    <row r="130" s="2" customFormat="1" ht="21.75" customHeight="1">
      <c r="A130" s="34"/>
      <c r="B130" s="168"/>
      <c r="C130" s="169" t="s">
        <v>277</v>
      </c>
      <c r="D130" s="169" t="s">
        <v>143</v>
      </c>
      <c r="E130" s="170" t="s">
        <v>278</v>
      </c>
      <c r="F130" s="171" t="s">
        <v>279</v>
      </c>
      <c r="G130" s="172" t="s">
        <v>275</v>
      </c>
      <c r="H130" s="173">
        <v>4.5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0.0373</v>
      </c>
      <c r="R130" s="179">
        <f>Q130*H130</f>
        <v>0.16785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147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147</v>
      </c>
      <c r="BM130" s="181" t="s">
        <v>280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185</v>
      </c>
      <c r="F131" s="166" t="s">
        <v>281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SUM(P132:P133)</f>
        <v>0</v>
      </c>
      <c r="Q131" s="161"/>
      <c r="R131" s="162">
        <f>SUM(R132:R133)</f>
        <v>0</v>
      </c>
      <c r="S131" s="161"/>
      <c r="T131" s="163">
        <f>SUM(T132:T133)</f>
        <v>0.23100000000000001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140</v>
      </c>
      <c r="BK131" s="165">
        <f>SUM(BK132:BK133)</f>
        <v>0</v>
      </c>
    </row>
    <row r="132" s="2" customFormat="1" ht="24.15" customHeight="1">
      <c r="A132" s="34"/>
      <c r="B132" s="168"/>
      <c r="C132" s="169" t="s">
        <v>282</v>
      </c>
      <c r="D132" s="169" t="s">
        <v>143</v>
      </c>
      <c r="E132" s="170" t="s">
        <v>283</v>
      </c>
      <c r="F132" s="171" t="s">
        <v>284</v>
      </c>
      <c r="G132" s="172" t="s">
        <v>183</v>
      </c>
      <c r="H132" s="173">
        <v>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0.001</v>
      </c>
      <c r="T132" s="180">
        <f>S132*H132</f>
        <v>0.0060000000000000001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147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147</v>
      </c>
      <c r="BM132" s="181" t="s">
        <v>285</v>
      </c>
    </row>
    <row r="133" s="2" customFormat="1" ht="24.15" customHeight="1">
      <c r="A133" s="34"/>
      <c r="B133" s="168"/>
      <c r="C133" s="169" t="s">
        <v>238</v>
      </c>
      <c r="D133" s="169" t="s">
        <v>143</v>
      </c>
      <c r="E133" s="170" t="s">
        <v>286</v>
      </c>
      <c r="F133" s="171" t="s">
        <v>287</v>
      </c>
      <c r="G133" s="172" t="s">
        <v>171</v>
      </c>
      <c r="H133" s="173">
        <v>45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0.0050000000000000001</v>
      </c>
      <c r="T133" s="180">
        <f>S133*H133</f>
        <v>0.22500000000000001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147</v>
      </c>
      <c r="AT133" s="181" t="s">
        <v>143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147</v>
      </c>
      <c r="BM133" s="181" t="s">
        <v>288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141</v>
      </c>
      <c r="F134" s="166" t="s">
        <v>142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SUM(P135:P139)</f>
        <v>0</v>
      </c>
      <c r="Q134" s="161"/>
      <c r="R134" s="162">
        <f>SUM(R135:R139)</f>
        <v>0</v>
      </c>
      <c r="S134" s="161"/>
      <c r="T134" s="16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72</v>
      </c>
      <c r="AU134" s="164" t="s">
        <v>81</v>
      </c>
      <c r="AY134" s="156" t="s">
        <v>140</v>
      </c>
      <c r="BK134" s="165">
        <f>SUM(BK135:BK139)</f>
        <v>0</v>
      </c>
    </row>
    <row r="135" s="2" customFormat="1" ht="24.15" customHeight="1">
      <c r="A135" s="34"/>
      <c r="B135" s="168"/>
      <c r="C135" s="169" t="s">
        <v>242</v>
      </c>
      <c r="D135" s="169" t="s">
        <v>143</v>
      </c>
      <c r="E135" s="170" t="s">
        <v>144</v>
      </c>
      <c r="F135" s="171" t="s">
        <v>145</v>
      </c>
      <c r="G135" s="172" t="s">
        <v>146</v>
      </c>
      <c r="H135" s="173">
        <v>0.23799999999999999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147</v>
      </c>
      <c r="AT135" s="181" t="s">
        <v>143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147</v>
      </c>
      <c r="BM135" s="181" t="s">
        <v>289</v>
      </c>
    </row>
    <row r="136" s="2" customFormat="1" ht="24.15" customHeight="1">
      <c r="A136" s="34"/>
      <c r="B136" s="168"/>
      <c r="C136" s="169" t="s">
        <v>246</v>
      </c>
      <c r="D136" s="169" t="s">
        <v>143</v>
      </c>
      <c r="E136" s="170" t="s">
        <v>150</v>
      </c>
      <c r="F136" s="171" t="s">
        <v>151</v>
      </c>
      <c r="G136" s="172" t="s">
        <v>146</v>
      </c>
      <c r="H136" s="173">
        <v>0.23799999999999999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147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147</v>
      </c>
      <c r="BM136" s="181" t="s">
        <v>290</v>
      </c>
    </row>
    <row r="137" s="2" customFormat="1" ht="24.15" customHeight="1">
      <c r="A137" s="34"/>
      <c r="B137" s="168"/>
      <c r="C137" s="169" t="s">
        <v>291</v>
      </c>
      <c r="D137" s="169" t="s">
        <v>143</v>
      </c>
      <c r="E137" s="170" t="s">
        <v>154</v>
      </c>
      <c r="F137" s="171" t="s">
        <v>155</v>
      </c>
      <c r="G137" s="172" t="s">
        <v>146</v>
      </c>
      <c r="H137" s="173">
        <v>0.23799999999999999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147</v>
      </c>
      <c r="AT137" s="181" t="s">
        <v>143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147</v>
      </c>
      <c r="BM137" s="181" t="s">
        <v>292</v>
      </c>
    </row>
    <row r="138" s="2" customFormat="1" ht="33" customHeight="1">
      <c r="A138" s="34"/>
      <c r="B138" s="168"/>
      <c r="C138" s="169" t="s">
        <v>250</v>
      </c>
      <c r="D138" s="169" t="s">
        <v>143</v>
      </c>
      <c r="E138" s="170" t="s">
        <v>157</v>
      </c>
      <c r="F138" s="171" t="s">
        <v>158</v>
      </c>
      <c r="G138" s="172" t="s">
        <v>146</v>
      </c>
      <c r="H138" s="173">
        <v>0.23799999999999999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147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147</v>
      </c>
      <c r="BM138" s="181" t="s">
        <v>293</v>
      </c>
    </row>
    <row r="139" s="2" customFormat="1" ht="33" customHeight="1">
      <c r="A139" s="34"/>
      <c r="B139" s="168"/>
      <c r="C139" s="169" t="s">
        <v>254</v>
      </c>
      <c r="D139" s="169" t="s">
        <v>143</v>
      </c>
      <c r="E139" s="170" t="s">
        <v>161</v>
      </c>
      <c r="F139" s="171" t="s">
        <v>162</v>
      </c>
      <c r="G139" s="172" t="s">
        <v>146</v>
      </c>
      <c r="H139" s="173">
        <v>0.23799999999999999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147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147</v>
      </c>
      <c r="BM139" s="181" t="s">
        <v>294</v>
      </c>
    </row>
    <row r="140" s="12" customFormat="1" ht="25.92" customHeight="1">
      <c r="A140" s="12"/>
      <c r="B140" s="155"/>
      <c r="C140" s="12"/>
      <c r="D140" s="156" t="s">
        <v>72</v>
      </c>
      <c r="E140" s="157" t="s">
        <v>164</v>
      </c>
      <c r="F140" s="157" t="s">
        <v>165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</f>
        <v>0</v>
      </c>
      <c r="Q140" s="161"/>
      <c r="R140" s="162">
        <f>R141</f>
        <v>0.014500000000000001</v>
      </c>
      <c r="S140" s="161"/>
      <c r="T140" s="163">
        <f>T141</f>
        <v>0.0071000000000000004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148</v>
      </c>
      <c r="AT140" s="164" t="s">
        <v>72</v>
      </c>
      <c r="AU140" s="164" t="s">
        <v>73</v>
      </c>
      <c r="AY140" s="156" t="s">
        <v>140</v>
      </c>
      <c r="BK140" s="165">
        <f>BK141</f>
        <v>0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166</v>
      </c>
      <c r="F141" s="166" t="s">
        <v>167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SUM(P142:P153)</f>
        <v>0</v>
      </c>
      <c r="Q141" s="161"/>
      <c r="R141" s="162">
        <f>SUM(R142:R153)</f>
        <v>0.014500000000000001</v>
      </c>
      <c r="S141" s="161"/>
      <c r="T141" s="163">
        <f>SUM(T142:T153)</f>
        <v>0.0071000000000000004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148</v>
      </c>
      <c r="AT141" s="164" t="s">
        <v>72</v>
      </c>
      <c r="AU141" s="164" t="s">
        <v>81</v>
      </c>
      <c r="AY141" s="156" t="s">
        <v>140</v>
      </c>
      <c r="BK141" s="165">
        <f>SUM(BK142:BK153)</f>
        <v>0</v>
      </c>
    </row>
    <row r="142" s="2" customFormat="1" ht="16.5" customHeight="1">
      <c r="A142" s="34"/>
      <c r="B142" s="168"/>
      <c r="C142" s="169" t="s">
        <v>7</v>
      </c>
      <c r="D142" s="169" t="s">
        <v>143</v>
      </c>
      <c r="E142" s="170" t="s">
        <v>295</v>
      </c>
      <c r="F142" s="171" t="s">
        <v>296</v>
      </c>
      <c r="G142" s="172" t="s">
        <v>183</v>
      </c>
      <c r="H142" s="173">
        <v>7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172</v>
      </c>
      <c r="AT142" s="181" t="s">
        <v>143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297</v>
      </c>
    </row>
    <row r="143" s="2" customFormat="1" ht="24.15" customHeight="1">
      <c r="A143" s="34"/>
      <c r="B143" s="168"/>
      <c r="C143" s="183" t="s">
        <v>234</v>
      </c>
      <c r="D143" s="183" t="s">
        <v>175</v>
      </c>
      <c r="E143" s="184" t="s">
        <v>298</v>
      </c>
      <c r="F143" s="185" t="s">
        <v>299</v>
      </c>
      <c r="G143" s="186" t="s">
        <v>183</v>
      </c>
      <c r="H143" s="187">
        <v>7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9.0000000000000006E-05</v>
      </c>
      <c r="R143" s="179">
        <f>Q143*H143</f>
        <v>0.00063000000000000003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178</v>
      </c>
      <c r="AT143" s="181" t="s">
        <v>175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300</v>
      </c>
    </row>
    <row r="144" s="2" customFormat="1" ht="24.15" customHeight="1">
      <c r="A144" s="34"/>
      <c r="B144" s="168"/>
      <c r="C144" s="169" t="s">
        <v>174</v>
      </c>
      <c r="D144" s="169" t="s">
        <v>143</v>
      </c>
      <c r="E144" s="170" t="s">
        <v>197</v>
      </c>
      <c r="F144" s="171" t="s">
        <v>198</v>
      </c>
      <c r="G144" s="172" t="s">
        <v>171</v>
      </c>
      <c r="H144" s="173">
        <v>90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172</v>
      </c>
      <c r="AT144" s="181" t="s">
        <v>143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301</v>
      </c>
    </row>
    <row r="145" s="2" customFormat="1" ht="24.15" customHeight="1">
      <c r="A145" s="34"/>
      <c r="B145" s="168"/>
      <c r="C145" s="183" t="s">
        <v>180</v>
      </c>
      <c r="D145" s="183" t="s">
        <v>175</v>
      </c>
      <c r="E145" s="184" t="s">
        <v>201</v>
      </c>
      <c r="F145" s="185" t="s">
        <v>202</v>
      </c>
      <c r="G145" s="186" t="s">
        <v>171</v>
      </c>
      <c r="H145" s="187">
        <v>103.5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0.00012</v>
      </c>
      <c r="R145" s="179">
        <f>Q145*H145</f>
        <v>0.012420000000000001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178</v>
      </c>
      <c r="AT145" s="181" t="s">
        <v>175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302</v>
      </c>
    </row>
    <row r="146" s="2" customFormat="1" ht="24.15" customHeight="1">
      <c r="A146" s="34"/>
      <c r="B146" s="168"/>
      <c r="C146" s="169" t="s">
        <v>185</v>
      </c>
      <c r="D146" s="169" t="s">
        <v>143</v>
      </c>
      <c r="E146" s="170" t="s">
        <v>205</v>
      </c>
      <c r="F146" s="171" t="s">
        <v>206</v>
      </c>
      <c r="G146" s="172" t="s">
        <v>183</v>
      </c>
      <c r="H146" s="173">
        <v>3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172</v>
      </c>
      <c r="AT146" s="181" t="s">
        <v>143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303</v>
      </c>
    </row>
    <row r="147" s="2" customFormat="1" ht="24.15" customHeight="1">
      <c r="A147" s="34"/>
      <c r="B147" s="168"/>
      <c r="C147" s="169" t="s">
        <v>178</v>
      </c>
      <c r="D147" s="169" t="s">
        <v>143</v>
      </c>
      <c r="E147" s="170" t="s">
        <v>231</v>
      </c>
      <c r="F147" s="171" t="s">
        <v>232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304</v>
      </c>
    </row>
    <row r="148" s="2" customFormat="1" ht="37.8" customHeight="1">
      <c r="A148" s="34"/>
      <c r="B148" s="168"/>
      <c r="C148" s="183" t="s">
        <v>305</v>
      </c>
      <c r="D148" s="183" t="s">
        <v>175</v>
      </c>
      <c r="E148" s="184" t="s">
        <v>235</v>
      </c>
      <c r="F148" s="185" t="s">
        <v>236</v>
      </c>
      <c r="G148" s="186" t="s">
        <v>183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0.00046999999999999999</v>
      </c>
      <c r="R148" s="179">
        <f>Q148*H148</f>
        <v>0.00046999999999999999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178</v>
      </c>
      <c r="AT148" s="181" t="s">
        <v>175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306</v>
      </c>
    </row>
    <row r="149" s="2" customFormat="1" ht="16.5" customHeight="1">
      <c r="A149" s="34"/>
      <c r="B149" s="168"/>
      <c r="C149" s="169" t="s">
        <v>172</v>
      </c>
      <c r="D149" s="169" t="s">
        <v>143</v>
      </c>
      <c r="E149" s="170" t="s">
        <v>239</v>
      </c>
      <c r="F149" s="171" t="s">
        <v>240</v>
      </c>
      <c r="G149" s="172" t="s">
        <v>183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4.0000000000000003E-05</v>
      </c>
      <c r="T149" s="180">
        <f>S149*H149</f>
        <v>4.0000000000000003E-05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307</v>
      </c>
    </row>
    <row r="150" s="2" customFormat="1" ht="24.15" customHeight="1">
      <c r="A150" s="34"/>
      <c r="B150" s="168"/>
      <c r="C150" s="169" t="s">
        <v>215</v>
      </c>
      <c r="D150" s="169" t="s">
        <v>143</v>
      </c>
      <c r="E150" s="170" t="s">
        <v>243</v>
      </c>
      <c r="F150" s="171" t="s">
        <v>244</v>
      </c>
      <c r="G150" s="172" t="s">
        <v>183</v>
      </c>
      <c r="H150" s="173">
        <v>6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1.0000000000000001E-05</v>
      </c>
      <c r="T150" s="180">
        <f>S150*H150</f>
        <v>6.0000000000000008E-05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308</v>
      </c>
    </row>
    <row r="151" s="2" customFormat="1" ht="44.25" customHeight="1">
      <c r="A151" s="34"/>
      <c r="B151" s="168"/>
      <c r="C151" s="169" t="s">
        <v>219</v>
      </c>
      <c r="D151" s="169" t="s">
        <v>143</v>
      </c>
      <c r="E151" s="170" t="s">
        <v>247</v>
      </c>
      <c r="F151" s="171" t="s">
        <v>248</v>
      </c>
      <c r="G151" s="172" t="s">
        <v>183</v>
      </c>
      <c r="H151" s="173">
        <v>7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0.001</v>
      </c>
      <c r="T151" s="180">
        <f>S151*H151</f>
        <v>0.0070000000000000001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172</v>
      </c>
      <c r="AT151" s="181" t="s">
        <v>143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309</v>
      </c>
    </row>
    <row r="152" s="2" customFormat="1" ht="37.8" customHeight="1">
      <c r="A152" s="34"/>
      <c r="B152" s="168"/>
      <c r="C152" s="169" t="s">
        <v>223</v>
      </c>
      <c r="D152" s="169" t="s">
        <v>143</v>
      </c>
      <c r="E152" s="170" t="s">
        <v>251</v>
      </c>
      <c r="F152" s="171" t="s">
        <v>252</v>
      </c>
      <c r="G152" s="172" t="s">
        <v>183</v>
      </c>
      <c r="H152" s="173">
        <v>7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39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172</v>
      </c>
      <c r="AT152" s="181" t="s">
        <v>143</v>
      </c>
      <c r="AU152" s="181" t="s">
        <v>148</v>
      </c>
      <c r="AY152" s="15" t="s">
        <v>140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148</v>
      </c>
      <c r="BK152" s="182">
        <f>ROUND(I152*H152,2)</f>
        <v>0</v>
      </c>
      <c r="BL152" s="15" t="s">
        <v>172</v>
      </c>
      <c r="BM152" s="181" t="s">
        <v>310</v>
      </c>
    </row>
    <row r="153" s="2" customFormat="1" ht="24.15" customHeight="1">
      <c r="A153" s="34"/>
      <c r="B153" s="168"/>
      <c r="C153" s="183" t="s">
        <v>227</v>
      </c>
      <c r="D153" s="183" t="s">
        <v>175</v>
      </c>
      <c r="E153" s="184" t="s">
        <v>311</v>
      </c>
      <c r="F153" s="185" t="s">
        <v>312</v>
      </c>
      <c r="G153" s="186" t="s">
        <v>183</v>
      </c>
      <c r="H153" s="187">
        <v>7</v>
      </c>
      <c r="I153" s="188"/>
      <c r="J153" s="189">
        <f>ROUND(I153*H153,2)</f>
        <v>0</v>
      </c>
      <c r="K153" s="190"/>
      <c r="L153" s="191"/>
      <c r="M153" s="194" t="s">
        <v>1</v>
      </c>
      <c r="N153" s="195" t="s">
        <v>39</v>
      </c>
      <c r="O153" s="196"/>
      <c r="P153" s="197">
        <f>O153*H153</f>
        <v>0</v>
      </c>
      <c r="Q153" s="197">
        <v>0.00013999999999999999</v>
      </c>
      <c r="R153" s="197">
        <f>Q153*H153</f>
        <v>0.00097999999999999997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178</v>
      </c>
      <c r="AT153" s="181" t="s">
        <v>175</v>
      </c>
      <c r="AU153" s="181" t="s">
        <v>148</v>
      </c>
      <c r="AY153" s="15" t="s">
        <v>140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148</v>
      </c>
      <c r="BK153" s="182">
        <f>ROUND(I153*H153,2)</f>
        <v>0</v>
      </c>
      <c r="BL153" s="15" t="s">
        <v>172</v>
      </c>
      <c r="BM153" s="181" t="s">
        <v>313</v>
      </c>
    </row>
    <row r="154" s="2" customFormat="1" ht="6.96" customHeight="1">
      <c r="A154" s="34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2:K15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314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ROUND((SUM(BE120:BE151)),  2)</f>
        <v>0</v>
      </c>
      <c r="G33" s="34"/>
      <c r="H33" s="34"/>
      <c r="I33" s="124">
        <v>0.20999999999999999</v>
      </c>
      <c r="J33" s="123">
        <f>ROUND(((SUM(BE120:BE151))*I33),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ROUND((SUM(BF120:BF151)),  2)</f>
        <v>0</v>
      </c>
      <c r="G34" s="34"/>
      <c r="H34" s="34"/>
      <c r="I34" s="124">
        <v>0.12</v>
      </c>
      <c r="J34" s="123">
        <f>ROUND(((SUM(BF120:BF151))*I34),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ROUND((SUM(BG120:BG151)),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ROUND((SUM(BH120:BH151)),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2.1 - Odborářská 70/676, Osvětlení chodeb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122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123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124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125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BD, oprava elektroinstalace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2.1 - Odborářská 70/676, Osvětlení chodeb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13. 3. 2025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126</v>
      </c>
      <c r="D119" s="147" t="s">
        <v>58</v>
      </c>
      <c r="E119" s="147" t="s">
        <v>54</v>
      </c>
      <c r="F119" s="147" t="s">
        <v>55</v>
      </c>
      <c r="G119" s="147" t="s">
        <v>127</v>
      </c>
      <c r="H119" s="147" t="s">
        <v>128</v>
      </c>
      <c r="I119" s="147" t="s">
        <v>129</v>
      </c>
      <c r="J119" s="148" t="s">
        <v>118</v>
      </c>
      <c r="K119" s="149" t="s">
        <v>130</v>
      </c>
      <c r="L119" s="150"/>
      <c r="M119" s="82" t="s">
        <v>1</v>
      </c>
      <c r="N119" s="83" t="s">
        <v>37</v>
      </c>
      <c r="O119" s="83" t="s">
        <v>131</v>
      </c>
      <c r="P119" s="83" t="s">
        <v>132</v>
      </c>
      <c r="Q119" s="83" t="s">
        <v>133</v>
      </c>
      <c r="R119" s="83" t="s">
        <v>134</v>
      </c>
      <c r="S119" s="83" t="s">
        <v>135</v>
      </c>
      <c r="T119" s="84" t="s">
        <v>136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137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0.11805</v>
      </c>
      <c r="S120" s="86"/>
      <c r="T120" s="153">
        <f>T121+T128</f>
        <v>0.018190000000000001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120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138</v>
      </c>
      <c r="F121" s="157" t="s">
        <v>139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81</v>
      </c>
      <c r="AT121" s="164" t="s">
        <v>72</v>
      </c>
      <c r="AU121" s="164" t="s">
        <v>73</v>
      </c>
      <c r="AY121" s="156" t="s">
        <v>140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141</v>
      </c>
      <c r="F122" s="166" t="s">
        <v>142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</v>
      </c>
      <c r="S122" s="161"/>
      <c r="T122" s="163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81</v>
      </c>
      <c r="AT122" s="164" t="s">
        <v>72</v>
      </c>
      <c r="AU122" s="164" t="s">
        <v>81</v>
      </c>
      <c r="AY122" s="156" t="s">
        <v>140</v>
      </c>
      <c r="BK122" s="165">
        <f>SUM(BK123:BK127)</f>
        <v>0</v>
      </c>
    </row>
    <row r="123" s="2" customFormat="1" ht="24.15" customHeight="1">
      <c r="A123" s="34"/>
      <c r="B123" s="168"/>
      <c r="C123" s="169" t="s">
        <v>238</v>
      </c>
      <c r="D123" s="169" t="s">
        <v>143</v>
      </c>
      <c r="E123" s="170" t="s">
        <v>144</v>
      </c>
      <c r="F123" s="171" t="s">
        <v>145</v>
      </c>
      <c r="G123" s="172" t="s">
        <v>146</v>
      </c>
      <c r="H123" s="173">
        <v>0.017999999999999999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147</v>
      </c>
      <c r="AT123" s="181" t="s">
        <v>143</v>
      </c>
      <c r="AU123" s="181" t="s">
        <v>148</v>
      </c>
      <c r="AY123" s="15" t="s">
        <v>140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148</v>
      </c>
      <c r="BK123" s="182">
        <f>ROUND(I123*H123,2)</f>
        <v>0</v>
      </c>
      <c r="BL123" s="15" t="s">
        <v>147</v>
      </c>
      <c r="BM123" s="181" t="s">
        <v>315</v>
      </c>
    </row>
    <row r="124" s="2" customFormat="1" ht="24.15" customHeight="1">
      <c r="A124" s="34"/>
      <c r="B124" s="168"/>
      <c r="C124" s="169" t="s">
        <v>242</v>
      </c>
      <c r="D124" s="169" t="s">
        <v>143</v>
      </c>
      <c r="E124" s="170" t="s">
        <v>150</v>
      </c>
      <c r="F124" s="171" t="s">
        <v>151</v>
      </c>
      <c r="G124" s="172" t="s">
        <v>146</v>
      </c>
      <c r="H124" s="173">
        <v>0.017999999999999999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147</v>
      </c>
      <c r="AT124" s="181" t="s">
        <v>143</v>
      </c>
      <c r="AU124" s="181" t="s">
        <v>148</v>
      </c>
      <c r="AY124" s="15" t="s">
        <v>140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148</v>
      </c>
      <c r="BK124" s="182">
        <f>ROUND(I124*H124,2)</f>
        <v>0</v>
      </c>
      <c r="BL124" s="15" t="s">
        <v>147</v>
      </c>
      <c r="BM124" s="181" t="s">
        <v>316</v>
      </c>
    </row>
    <row r="125" s="2" customFormat="1" ht="24.15" customHeight="1">
      <c r="A125" s="34"/>
      <c r="B125" s="168"/>
      <c r="C125" s="169" t="s">
        <v>246</v>
      </c>
      <c r="D125" s="169" t="s">
        <v>143</v>
      </c>
      <c r="E125" s="170" t="s">
        <v>154</v>
      </c>
      <c r="F125" s="171" t="s">
        <v>155</v>
      </c>
      <c r="G125" s="172" t="s">
        <v>146</v>
      </c>
      <c r="H125" s="173">
        <v>0.17999999999999999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147</v>
      </c>
      <c r="AT125" s="181" t="s">
        <v>143</v>
      </c>
      <c r="AU125" s="181" t="s">
        <v>148</v>
      </c>
      <c r="AY125" s="15" t="s">
        <v>140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148</v>
      </c>
      <c r="BK125" s="182">
        <f>ROUND(I125*H125,2)</f>
        <v>0</v>
      </c>
      <c r="BL125" s="15" t="s">
        <v>147</v>
      </c>
      <c r="BM125" s="181" t="s">
        <v>317</v>
      </c>
    </row>
    <row r="126" s="2" customFormat="1" ht="33" customHeight="1">
      <c r="A126" s="34"/>
      <c r="B126" s="168"/>
      <c r="C126" s="169" t="s">
        <v>250</v>
      </c>
      <c r="D126" s="169" t="s">
        <v>143</v>
      </c>
      <c r="E126" s="170" t="s">
        <v>157</v>
      </c>
      <c r="F126" s="171" t="s">
        <v>158</v>
      </c>
      <c r="G126" s="172" t="s">
        <v>146</v>
      </c>
      <c r="H126" s="173">
        <v>0.017999999999999999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318</v>
      </c>
    </row>
    <row r="127" s="2" customFormat="1" ht="33" customHeight="1">
      <c r="A127" s="34"/>
      <c r="B127" s="168"/>
      <c r="C127" s="169" t="s">
        <v>254</v>
      </c>
      <c r="D127" s="169" t="s">
        <v>143</v>
      </c>
      <c r="E127" s="170" t="s">
        <v>161</v>
      </c>
      <c r="F127" s="171" t="s">
        <v>162</v>
      </c>
      <c r="G127" s="172" t="s">
        <v>146</v>
      </c>
      <c r="H127" s="173">
        <v>0.017999999999999999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319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164</v>
      </c>
      <c r="F128" s="157" t="s">
        <v>165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0.11805</v>
      </c>
      <c r="S128" s="161"/>
      <c r="T128" s="163">
        <f>T129</f>
        <v>0.018190000000000001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148</v>
      </c>
      <c r="AT128" s="164" t="s">
        <v>72</v>
      </c>
      <c r="AU128" s="164" t="s">
        <v>73</v>
      </c>
      <c r="AY128" s="156" t="s">
        <v>140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166</v>
      </c>
      <c r="F129" s="166" t="s">
        <v>167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SUM(P130:P151)</f>
        <v>0</v>
      </c>
      <c r="Q129" s="161"/>
      <c r="R129" s="162">
        <f>SUM(R130:R151)</f>
        <v>0.11805</v>
      </c>
      <c r="S129" s="161"/>
      <c r="T129" s="163">
        <f>SUM(T130:T151)</f>
        <v>0.018190000000000001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148</v>
      </c>
      <c r="AT129" s="164" t="s">
        <v>72</v>
      </c>
      <c r="AU129" s="164" t="s">
        <v>81</v>
      </c>
      <c r="AY129" s="156" t="s">
        <v>140</v>
      </c>
      <c r="BK129" s="165">
        <f>SUM(BK130:BK151)</f>
        <v>0</v>
      </c>
    </row>
    <row r="130" s="2" customFormat="1" ht="24.15" customHeight="1">
      <c r="A130" s="34"/>
      <c r="B130" s="168"/>
      <c r="C130" s="169" t="s">
        <v>81</v>
      </c>
      <c r="D130" s="169" t="s">
        <v>143</v>
      </c>
      <c r="E130" s="170" t="s">
        <v>169</v>
      </c>
      <c r="F130" s="171" t="s">
        <v>170</v>
      </c>
      <c r="G130" s="172" t="s">
        <v>171</v>
      </c>
      <c r="H130" s="173">
        <v>252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172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172</v>
      </c>
      <c r="BM130" s="181" t="s">
        <v>320</v>
      </c>
    </row>
    <row r="131" s="2" customFormat="1" ht="24.15" customHeight="1">
      <c r="A131" s="34"/>
      <c r="B131" s="168"/>
      <c r="C131" s="183" t="s">
        <v>148</v>
      </c>
      <c r="D131" s="183" t="s">
        <v>175</v>
      </c>
      <c r="E131" s="184" t="s">
        <v>176</v>
      </c>
      <c r="F131" s="185" t="s">
        <v>177</v>
      </c>
      <c r="G131" s="186" t="s">
        <v>171</v>
      </c>
      <c r="H131" s="187">
        <v>264.60000000000002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0.00014999999999999999</v>
      </c>
      <c r="R131" s="179">
        <f>Q131*H131</f>
        <v>0.039690000000000003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178</v>
      </c>
      <c r="AT131" s="181" t="s">
        <v>175</v>
      </c>
      <c r="AU131" s="181" t="s">
        <v>148</v>
      </c>
      <c r="AY131" s="15" t="s">
        <v>140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148</v>
      </c>
      <c r="BK131" s="182">
        <f>ROUND(I131*H131,2)</f>
        <v>0</v>
      </c>
      <c r="BL131" s="15" t="s">
        <v>172</v>
      </c>
      <c r="BM131" s="181" t="s">
        <v>321</v>
      </c>
    </row>
    <row r="132" s="2" customFormat="1" ht="16.5" customHeight="1">
      <c r="A132" s="34"/>
      <c r="B132" s="168"/>
      <c r="C132" s="169" t="s">
        <v>153</v>
      </c>
      <c r="D132" s="169" t="s">
        <v>143</v>
      </c>
      <c r="E132" s="170" t="s">
        <v>181</v>
      </c>
      <c r="F132" s="171" t="s">
        <v>182</v>
      </c>
      <c r="G132" s="172" t="s">
        <v>183</v>
      </c>
      <c r="H132" s="173">
        <v>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172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172</v>
      </c>
      <c r="BM132" s="181" t="s">
        <v>322</v>
      </c>
    </row>
    <row r="133" s="2" customFormat="1" ht="21.75" customHeight="1">
      <c r="A133" s="34"/>
      <c r="B133" s="168"/>
      <c r="C133" s="183" t="s">
        <v>147</v>
      </c>
      <c r="D133" s="183" t="s">
        <v>175</v>
      </c>
      <c r="E133" s="184" t="s">
        <v>186</v>
      </c>
      <c r="F133" s="185" t="s">
        <v>187</v>
      </c>
      <c r="G133" s="186" t="s">
        <v>183</v>
      </c>
      <c r="H133" s="187">
        <v>6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4.0000000000000003E-05</v>
      </c>
      <c r="R133" s="179">
        <f>Q133*H133</f>
        <v>0.00024000000000000003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178</v>
      </c>
      <c r="AT133" s="181" t="s">
        <v>175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172</v>
      </c>
      <c r="BM133" s="181" t="s">
        <v>323</v>
      </c>
    </row>
    <row r="134" s="2" customFormat="1" ht="24.15" customHeight="1">
      <c r="A134" s="34"/>
      <c r="B134" s="168"/>
      <c r="C134" s="169" t="s">
        <v>160</v>
      </c>
      <c r="D134" s="169" t="s">
        <v>143</v>
      </c>
      <c r="E134" s="170" t="s">
        <v>190</v>
      </c>
      <c r="F134" s="171" t="s">
        <v>191</v>
      </c>
      <c r="G134" s="172" t="s">
        <v>183</v>
      </c>
      <c r="H134" s="173">
        <v>24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172</v>
      </c>
      <c r="AT134" s="181" t="s">
        <v>143</v>
      </c>
      <c r="AU134" s="181" t="s">
        <v>148</v>
      </c>
      <c r="AY134" s="15" t="s">
        <v>140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148</v>
      </c>
      <c r="BK134" s="182">
        <f>ROUND(I134*H134,2)</f>
        <v>0</v>
      </c>
      <c r="BL134" s="15" t="s">
        <v>172</v>
      </c>
      <c r="BM134" s="181" t="s">
        <v>324</v>
      </c>
    </row>
    <row r="135" s="2" customFormat="1" ht="33" customHeight="1">
      <c r="A135" s="34"/>
      <c r="B135" s="168"/>
      <c r="C135" s="183" t="s">
        <v>168</v>
      </c>
      <c r="D135" s="183" t="s">
        <v>175</v>
      </c>
      <c r="E135" s="184" t="s">
        <v>194</v>
      </c>
      <c r="F135" s="185" t="s">
        <v>195</v>
      </c>
      <c r="G135" s="186" t="s">
        <v>183</v>
      </c>
      <c r="H135" s="187">
        <v>24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9.0000000000000006E-05</v>
      </c>
      <c r="R135" s="179">
        <f>Q135*H135</f>
        <v>0.00216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178</v>
      </c>
      <c r="AT135" s="181" t="s">
        <v>175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172</v>
      </c>
      <c r="BM135" s="181" t="s">
        <v>325</v>
      </c>
    </row>
    <row r="136" s="2" customFormat="1" ht="24.15" customHeight="1">
      <c r="A136" s="34"/>
      <c r="B136" s="168"/>
      <c r="C136" s="169" t="s">
        <v>174</v>
      </c>
      <c r="D136" s="169" t="s">
        <v>143</v>
      </c>
      <c r="E136" s="170" t="s">
        <v>197</v>
      </c>
      <c r="F136" s="171" t="s">
        <v>198</v>
      </c>
      <c r="G136" s="172" t="s">
        <v>171</v>
      </c>
      <c r="H136" s="173">
        <v>460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172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172</v>
      </c>
      <c r="BM136" s="181" t="s">
        <v>326</v>
      </c>
    </row>
    <row r="137" s="2" customFormat="1" ht="24.15" customHeight="1">
      <c r="A137" s="34"/>
      <c r="B137" s="168"/>
      <c r="C137" s="183" t="s">
        <v>180</v>
      </c>
      <c r="D137" s="183" t="s">
        <v>175</v>
      </c>
      <c r="E137" s="184" t="s">
        <v>201</v>
      </c>
      <c r="F137" s="185" t="s">
        <v>202</v>
      </c>
      <c r="G137" s="186" t="s">
        <v>171</v>
      </c>
      <c r="H137" s="187">
        <v>529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0.00012</v>
      </c>
      <c r="R137" s="179">
        <f>Q137*H137</f>
        <v>0.063479999999999995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178</v>
      </c>
      <c r="AT137" s="181" t="s">
        <v>175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172</v>
      </c>
      <c r="BM137" s="181" t="s">
        <v>327</v>
      </c>
    </row>
    <row r="138" s="2" customFormat="1" ht="24.15" customHeight="1">
      <c r="A138" s="34"/>
      <c r="B138" s="168"/>
      <c r="C138" s="169" t="s">
        <v>185</v>
      </c>
      <c r="D138" s="169" t="s">
        <v>143</v>
      </c>
      <c r="E138" s="170" t="s">
        <v>205</v>
      </c>
      <c r="F138" s="171" t="s">
        <v>206</v>
      </c>
      <c r="G138" s="172" t="s">
        <v>183</v>
      </c>
      <c r="H138" s="173">
        <v>36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172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172</v>
      </c>
      <c r="BM138" s="181" t="s">
        <v>328</v>
      </c>
    </row>
    <row r="139" s="2" customFormat="1" ht="16.5" customHeight="1">
      <c r="A139" s="34"/>
      <c r="B139" s="168"/>
      <c r="C139" s="169" t="s">
        <v>189</v>
      </c>
      <c r="D139" s="169" t="s">
        <v>143</v>
      </c>
      <c r="E139" s="170" t="s">
        <v>209</v>
      </c>
      <c r="F139" s="171" t="s">
        <v>210</v>
      </c>
      <c r="G139" s="172" t="s">
        <v>183</v>
      </c>
      <c r="H139" s="173">
        <v>30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172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172</v>
      </c>
      <c r="BM139" s="181" t="s">
        <v>329</v>
      </c>
    </row>
    <row r="140" s="2" customFormat="1" ht="16.5" customHeight="1">
      <c r="A140" s="34"/>
      <c r="B140" s="168"/>
      <c r="C140" s="183" t="s">
        <v>193</v>
      </c>
      <c r="D140" s="183" t="s">
        <v>175</v>
      </c>
      <c r="E140" s="184" t="s">
        <v>212</v>
      </c>
      <c r="F140" s="185" t="s">
        <v>213</v>
      </c>
      <c r="G140" s="186" t="s">
        <v>183</v>
      </c>
      <c r="H140" s="187">
        <v>30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1.0000000000000001E-05</v>
      </c>
      <c r="R140" s="179">
        <f>Q140*H140</f>
        <v>0.00030000000000000003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178</v>
      </c>
      <c r="AT140" s="181" t="s">
        <v>175</v>
      </c>
      <c r="AU140" s="181" t="s">
        <v>148</v>
      </c>
      <c r="AY140" s="15" t="s">
        <v>140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148</v>
      </c>
      <c r="BK140" s="182">
        <f>ROUND(I140*H140,2)</f>
        <v>0</v>
      </c>
      <c r="BL140" s="15" t="s">
        <v>172</v>
      </c>
      <c r="BM140" s="181" t="s">
        <v>330</v>
      </c>
    </row>
    <row r="141" s="2" customFormat="1" ht="24.15" customHeight="1">
      <c r="A141" s="34"/>
      <c r="B141" s="168"/>
      <c r="C141" s="169" t="s">
        <v>8</v>
      </c>
      <c r="D141" s="169" t="s">
        <v>143</v>
      </c>
      <c r="E141" s="170" t="s">
        <v>216</v>
      </c>
      <c r="F141" s="171" t="s">
        <v>217</v>
      </c>
      <c r="G141" s="172" t="s">
        <v>183</v>
      </c>
      <c r="H141" s="173">
        <v>6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172</v>
      </c>
      <c r="AT141" s="181" t="s">
        <v>143</v>
      </c>
      <c r="AU141" s="181" t="s">
        <v>148</v>
      </c>
      <c r="AY141" s="15" t="s">
        <v>140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148</v>
      </c>
      <c r="BK141" s="182">
        <f>ROUND(I141*H141,2)</f>
        <v>0</v>
      </c>
      <c r="BL141" s="15" t="s">
        <v>172</v>
      </c>
      <c r="BM141" s="181" t="s">
        <v>331</v>
      </c>
    </row>
    <row r="142" s="2" customFormat="1" ht="16.5" customHeight="1">
      <c r="A142" s="34"/>
      <c r="B142" s="168"/>
      <c r="C142" s="183" t="s">
        <v>200</v>
      </c>
      <c r="D142" s="183" t="s">
        <v>175</v>
      </c>
      <c r="E142" s="184" t="s">
        <v>220</v>
      </c>
      <c r="F142" s="185" t="s">
        <v>221</v>
      </c>
      <c r="G142" s="186" t="s">
        <v>183</v>
      </c>
      <c r="H142" s="187">
        <v>6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4.0000000000000003E-05</v>
      </c>
      <c r="R142" s="179">
        <f>Q142*H142</f>
        <v>0.00024000000000000003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178</v>
      </c>
      <c r="AT142" s="181" t="s">
        <v>175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332</v>
      </c>
    </row>
    <row r="143" s="2" customFormat="1" ht="21.75" customHeight="1">
      <c r="A143" s="34"/>
      <c r="B143" s="168"/>
      <c r="C143" s="169" t="s">
        <v>204</v>
      </c>
      <c r="D143" s="169" t="s">
        <v>143</v>
      </c>
      <c r="E143" s="170" t="s">
        <v>224</v>
      </c>
      <c r="F143" s="171" t="s">
        <v>225</v>
      </c>
      <c r="G143" s="172" t="s">
        <v>183</v>
      </c>
      <c r="H143" s="173">
        <v>24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172</v>
      </c>
      <c r="AT143" s="181" t="s">
        <v>143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333</v>
      </c>
    </row>
    <row r="144" s="2" customFormat="1" ht="33" customHeight="1">
      <c r="A144" s="34"/>
      <c r="B144" s="168"/>
      <c r="C144" s="183" t="s">
        <v>208</v>
      </c>
      <c r="D144" s="183" t="s">
        <v>175</v>
      </c>
      <c r="E144" s="184" t="s">
        <v>228</v>
      </c>
      <c r="F144" s="185" t="s">
        <v>229</v>
      </c>
      <c r="G144" s="186" t="s">
        <v>183</v>
      </c>
      <c r="H144" s="187">
        <v>24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0.00010000000000000001</v>
      </c>
      <c r="R144" s="179">
        <f>Q144*H144</f>
        <v>0.0024000000000000002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178</v>
      </c>
      <c r="AT144" s="181" t="s">
        <v>175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334</v>
      </c>
    </row>
    <row r="145" s="2" customFormat="1" ht="24.15" customHeight="1">
      <c r="A145" s="34"/>
      <c r="B145" s="168"/>
      <c r="C145" s="169" t="s">
        <v>7</v>
      </c>
      <c r="D145" s="169" t="s">
        <v>143</v>
      </c>
      <c r="E145" s="170" t="s">
        <v>231</v>
      </c>
      <c r="F145" s="171" t="s">
        <v>232</v>
      </c>
      <c r="G145" s="172" t="s">
        <v>183</v>
      </c>
      <c r="H145" s="173">
        <v>6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172</v>
      </c>
      <c r="AT145" s="181" t="s">
        <v>143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335</v>
      </c>
    </row>
    <row r="146" s="2" customFormat="1" ht="37.8" customHeight="1">
      <c r="A146" s="34"/>
      <c r="B146" s="168"/>
      <c r="C146" s="183" t="s">
        <v>234</v>
      </c>
      <c r="D146" s="183" t="s">
        <v>175</v>
      </c>
      <c r="E146" s="184" t="s">
        <v>235</v>
      </c>
      <c r="F146" s="185" t="s">
        <v>236</v>
      </c>
      <c r="G146" s="186" t="s">
        <v>183</v>
      </c>
      <c r="H146" s="187">
        <v>6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0.00046999999999999999</v>
      </c>
      <c r="R146" s="179">
        <f>Q146*H146</f>
        <v>0.00282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178</v>
      </c>
      <c r="AT146" s="181" t="s">
        <v>175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336</v>
      </c>
    </row>
    <row r="147" s="2" customFormat="1" ht="16.5" customHeight="1">
      <c r="A147" s="34"/>
      <c r="B147" s="168"/>
      <c r="C147" s="169" t="s">
        <v>172</v>
      </c>
      <c r="D147" s="169" t="s">
        <v>143</v>
      </c>
      <c r="E147" s="170" t="s">
        <v>239</v>
      </c>
      <c r="F147" s="171" t="s">
        <v>240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4.0000000000000003E-05</v>
      </c>
      <c r="T147" s="180">
        <f>S147*H147</f>
        <v>4.0000000000000003E-05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337</v>
      </c>
    </row>
    <row r="148" s="2" customFormat="1" ht="24.15" customHeight="1">
      <c r="A148" s="34"/>
      <c r="B148" s="168"/>
      <c r="C148" s="169" t="s">
        <v>215</v>
      </c>
      <c r="D148" s="169" t="s">
        <v>143</v>
      </c>
      <c r="E148" s="170" t="s">
        <v>243</v>
      </c>
      <c r="F148" s="171" t="s">
        <v>244</v>
      </c>
      <c r="G148" s="172" t="s">
        <v>183</v>
      </c>
      <c r="H148" s="173">
        <v>15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1.0000000000000001E-05</v>
      </c>
      <c r="T148" s="180">
        <f>S148*H148</f>
        <v>0.00015000000000000001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172</v>
      </c>
      <c r="AT148" s="181" t="s">
        <v>143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338</v>
      </c>
    </row>
    <row r="149" s="2" customFormat="1" ht="44.25" customHeight="1">
      <c r="A149" s="34"/>
      <c r="B149" s="168"/>
      <c r="C149" s="169" t="s">
        <v>219</v>
      </c>
      <c r="D149" s="169" t="s">
        <v>143</v>
      </c>
      <c r="E149" s="170" t="s">
        <v>247</v>
      </c>
      <c r="F149" s="171" t="s">
        <v>248</v>
      </c>
      <c r="G149" s="172" t="s">
        <v>183</v>
      </c>
      <c r="H149" s="173">
        <v>18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0.001</v>
      </c>
      <c r="T149" s="180">
        <f>S149*H149</f>
        <v>0.018000000000000002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339</v>
      </c>
    </row>
    <row r="150" s="2" customFormat="1" ht="37.8" customHeight="1">
      <c r="A150" s="34"/>
      <c r="B150" s="168"/>
      <c r="C150" s="169" t="s">
        <v>223</v>
      </c>
      <c r="D150" s="169" t="s">
        <v>143</v>
      </c>
      <c r="E150" s="170" t="s">
        <v>251</v>
      </c>
      <c r="F150" s="171" t="s">
        <v>252</v>
      </c>
      <c r="G150" s="172" t="s">
        <v>183</v>
      </c>
      <c r="H150" s="173">
        <v>48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340</v>
      </c>
    </row>
    <row r="151" s="2" customFormat="1" ht="37.8" customHeight="1">
      <c r="A151" s="34"/>
      <c r="B151" s="168"/>
      <c r="C151" s="183" t="s">
        <v>227</v>
      </c>
      <c r="D151" s="183" t="s">
        <v>175</v>
      </c>
      <c r="E151" s="184" t="s">
        <v>255</v>
      </c>
      <c r="F151" s="185" t="s">
        <v>256</v>
      </c>
      <c r="G151" s="186" t="s">
        <v>183</v>
      </c>
      <c r="H151" s="187">
        <v>48</v>
      </c>
      <c r="I151" s="188"/>
      <c r="J151" s="189">
        <f>ROUND(I151*H151,2)</f>
        <v>0</v>
      </c>
      <c r="K151" s="190"/>
      <c r="L151" s="191"/>
      <c r="M151" s="194" t="s">
        <v>1</v>
      </c>
      <c r="N151" s="195" t="s">
        <v>39</v>
      </c>
      <c r="O151" s="196"/>
      <c r="P151" s="197">
        <f>O151*H151</f>
        <v>0</v>
      </c>
      <c r="Q151" s="197">
        <v>0.00013999999999999999</v>
      </c>
      <c r="R151" s="197">
        <f>Q151*H151</f>
        <v>0.0067199999999999994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178</v>
      </c>
      <c r="AT151" s="181" t="s">
        <v>175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341</v>
      </c>
    </row>
    <row r="152" s="2" customFormat="1" ht="6.96" customHeight="1">
      <c r="A152" s="34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35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342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ROUND((SUM(BE123:BE153)),  2)</f>
        <v>0</v>
      </c>
      <c r="G33" s="34"/>
      <c r="H33" s="34"/>
      <c r="I33" s="124">
        <v>0.20999999999999999</v>
      </c>
      <c r="J33" s="123">
        <f>ROUND(((SUM(BE123:BE153))*I33),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ROUND((SUM(BF123:BF153)),  2)</f>
        <v>0</v>
      </c>
      <c r="G34" s="34"/>
      <c r="H34" s="34"/>
      <c r="I34" s="124">
        <v>0.12</v>
      </c>
      <c r="J34" s="123">
        <f>ROUND(((SUM(BF123:BF153))*I34),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ROUND((SUM(BG123:BG153)),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ROUND((SUM(BH123:BH153)),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ROUND((SUM(BI123:BI153)),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2.2 - Odborářská 70/676, Osvětlení schodiště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259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260</v>
      </c>
      <c r="E99" s="142"/>
      <c r="F99" s="142"/>
      <c r="G99" s="142"/>
      <c r="H99" s="142"/>
      <c r="I99" s="142"/>
      <c r="J99" s="143">
        <f>J128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261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122</v>
      </c>
      <c r="E101" s="142"/>
      <c r="F101" s="142"/>
      <c r="G101" s="142"/>
      <c r="H101" s="142"/>
      <c r="I101" s="142"/>
      <c r="J101" s="143">
        <f>J134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123</v>
      </c>
      <c r="E102" s="138"/>
      <c r="F102" s="138"/>
      <c r="G102" s="138"/>
      <c r="H102" s="138"/>
      <c r="I102" s="138"/>
      <c r="J102" s="139">
        <f>J140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124</v>
      </c>
      <c r="E103" s="142"/>
      <c r="F103" s="142"/>
      <c r="G103" s="142"/>
      <c r="H103" s="142"/>
      <c r="I103" s="142"/>
      <c r="J103" s="143">
        <f>J141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125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Ostrava, BD, oprava elektroinstalace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114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2.2 - Odborářská 70/676, Osvětlení schodiště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13. 3. 2025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126</v>
      </c>
      <c r="D122" s="147" t="s">
        <v>58</v>
      </c>
      <c r="E122" s="147" t="s">
        <v>54</v>
      </c>
      <c r="F122" s="147" t="s">
        <v>55</v>
      </c>
      <c r="G122" s="147" t="s">
        <v>127</v>
      </c>
      <c r="H122" s="147" t="s">
        <v>128</v>
      </c>
      <c r="I122" s="147" t="s">
        <v>129</v>
      </c>
      <c r="J122" s="148" t="s">
        <v>118</v>
      </c>
      <c r="K122" s="149" t="s">
        <v>130</v>
      </c>
      <c r="L122" s="150"/>
      <c r="M122" s="82" t="s">
        <v>1</v>
      </c>
      <c r="N122" s="83" t="s">
        <v>37</v>
      </c>
      <c r="O122" s="83" t="s">
        <v>131</v>
      </c>
      <c r="P122" s="83" t="s">
        <v>132</v>
      </c>
      <c r="Q122" s="83" t="s">
        <v>133</v>
      </c>
      <c r="R122" s="83" t="s">
        <v>134</v>
      </c>
      <c r="S122" s="83" t="s">
        <v>135</v>
      </c>
      <c r="T122" s="84" t="s">
        <v>136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137</v>
      </c>
      <c r="D123" s="34"/>
      <c r="E123" s="34"/>
      <c r="F123" s="34"/>
      <c r="G123" s="34"/>
      <c r="H123" s="34"/>
      <c r="I123" s="34"/>
      <c r="J123" s="151">
        <f>BK123</f>
        <v>0</v>
      </c>
      <c r="K123" s="34"/>
      <c r="L123" s="35"/>
      <c r="M123" s="85"/>
      <c r="N123" s="69"/>
      <c r="O123" s="86"/>
      <c r="P123" s="152">
        <f>P124+P140</f>
        <v>0</v>
      </c>
      <c r="Q123" s="86"/>
      <c r="R123" s="152">
        <f>R124+R140</f>
        <v>0.52074999999999994</v>
      </c>
      <c r="S123" s="86"/>
      <c r="T123" s="153">
        <f>T124+T140</f>
        <v>0.23810000000000001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120</v>
      </c>
      <c r="BK123" s="154">
        <f>BK124+BK140</f>
        <v>0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138</v>
      </c>
      <c r="F124" s="157" t="s">
        <v>139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P125+P128+P131+P134</f>
        <v>0</v>
      </c>
      <c r="Q124" s="161"/>
      <c r="R124" s="162">
        <f>R125+R128+R131+R134</f>
        <v>0.50624999999999998</v>
      </c>
      <c r="S124" s="161"/>
      <c r="T124" s="163">
        <f>T125+T128+T131+T134</f>
        <v>0.23100000000000001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73</v>
      </c>
      <c r="AY124" s="156" t="s">
        <v>140</v>
      </c>
      <c r="BK124" s="165">
        <f>BK125+BK128+BK131+BK134</f>
        <v>0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153</v>
      </c>
      <c r="F125" s="166" t="s">
        <v>262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SUM(P126:P127)</f>
        <v>0</v>
      </c>
      <c r="Q125" s="161"/>
      <c r="R125" s="162">
        <f>SUM(R126:R127)</f>
        <v>0.15840000000000001</v>
      </c>
      <c r="S125" s="161"/>
      <c r="T125" s="16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81</v>
      </c>
      <c r="AT125" s="164" t="s">
        <v>72</v>
      </c>
      <c r="AU125" s="164" t="s">
        <v>81</v>
      </c>
      <c r="AY125" s="156" t="s">
        <v>140</v>
      </c>
      <c r="BK125" s="165">
        <f>SUM(BK126:BK127)</f>
        <v>0</v>
      </c>
    </row>
    <row r="126" s="2" customFormat="1" ht="24.15" customHeight="1">
      <c r="A126" s="34"/>
      <c r="B126" s="168"/>
      <c r="C126" s="169" t="s">
        <v>81</v>
      </c>
      <c r="D126" s="169" t="s">
        <v>143</v>
      </c>
      <c r="E126" s="170" t="s">
        <v>264</v>
      </c>
      <c r="F126" s="171" t="s">
        <v>265</v>
      </c>
      <c r="G126" s="172" t="s">
        <v>183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0.00249</v>
      </c>
      <c r="R126" s="179">
        <f>Q126*H126</f>
        <v>0.01494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343</v>
      </c>
    </row>
    <row r="127" s="2" customFormat="1" ht="33" customHeight="1">
      <c r="A127" s="34"/>
      <c r="B127" s="168"/>
      <c r="C127" s="169" t="s">
        <v>148</v>
      </c>
      <c r="D127" s="169" t="s">
        <v>143</v>
      </c>
      <c r="E127" s="170" t="s">
        <v>268</v>
      </c>
      <c r="F127" s="171" t="s">
        <v>269</v>
      </c>
      <c r="G127" s="172" t="s">
        <v>183</v>
      </c>
      <c r="H127" s="173">
        <v>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0.023910000000000001</v>
      </c>
      <c r="R127" s="179">
        <f>Q127*H127</f>
        <v>0.14346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344</v>
      </c>
    </row>
    <row r="128" s="12" customFormat="1" ht="22.8" customHeight="1">
      <c r="A128" s="12"/>
      <c r="B128" s="155"/>
      <c r="C128" s="12"/>
      <c r="D128" s="156" t="s">
        <v>72</v>
      </c>
      <c r="E128" s="166" t="s">
        <v>168</v>
      </c>
      <c r="F128" s="166" t="s">
        <v>271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SUM(P129:P130)</f>
        <v>0</v>
      </c>
      <c r="Q128" s="161"/>
      <c r="R128" s="162">
        <f>SUM(R129:R130)</f>
        <v>0.34784999999999999</v>
      </c>
      <c r="S128" s="161"/>
      <c r="T128" s="16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81</v>
      </c>
      <c r="AY128" s="156" t="s">
        <v>140</v>
      </c>
      <c r="BK128" s="165">
        <f>SUM(BK129:BK130)</f>
        <v>0</v>
      </c>
    </row>
    <row r="129" s="2" customFormat="1" ht="21.75" customHeight="1">
      <c r="A129" s="34"/>
      <c r="B129" s="168"/>
      <c r="C129" s="169" t="s">
        <v>234</v>
      </c>
      <c r="D129" s="169" t="s">
        <v>143</v>
      </c>
      <c r="E129" s="170" t="s">
        <v>273</v>
      </c>
      <c r="F129" s="171" t="s">
        <v>274</v>
      </c>
      <c r="G129" s="172" t="s">
        <v>275</v>
      </c>
      <c r="H129" s="173">
        <v>4.5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0.040000000000000001</v>
      </c>
      <c r="R129" s="179">
        <f>Q129*H129</f>
        <v>0.17999999999999999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147</v>
      </c>
      <c r="AT129" s="181" t="s">
        <v>143</v>
      </c>
      <c r="AU129" s="181" t="s">
        <v>148</v>
      </c>
      <c r="AY129" s="15" t="s">
        <v>140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148</v>
      </c>
      <c r="BK129" s="182">
        <f>ROUND(I129*H129,2)</f>
        <v>0</v>
      </c>
      <c r="BL129" s="15" t="s">
        <v>147</v>
      </c>
      <c r="BM129" s="181" t="s">
        <v>345</v>
      </c>
    </row>
    <row r="130" s="2" customFormat="1" ht="21.75" customHeight="1">
      <c r="A130" s="34"/>
      <c r="B130" s="168"/>
      <c r="C130" s="169" t="s">
        <v>238</v>
      </c>
      <c r="D130" s="169" t="s">
        <v>143</v>
      </c>
      <c r="E130" s="170" t="s">
        <v>278</v>
      </c>
      <c r="F130" s="171" t="s">
        <v>279</v>
      </c>
      <c r="G130" s="172" t="s">
        <v>275</v>
      </c>
      <c r="H130" s="173">
        <v>4.5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0.0373</v>
      </c>
      <c r="R130" s="179">
        <f>Q130*H130</f>
        <v>0.16785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147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147</v>
      </c>
      <c r="BM130" s="181" t="s">
        <v>346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185</v>
      </c>
      <c r="F131" s="166" t="s">
        <v>281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SUM(P132:P133)</f>
        <v>0</v>
      </c>
      <c r="Q131" s="161"/>
      <c r="R131" s="162">
        <f>SUM(R132:R133)</f>
        <v>0</v>
      </c>
      <c r="S131" s="161"/>
      <c r="T131" s="163">
        <f>SUM(T132:T133)</f>
        <v>0.23100000000000001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140</v>
      </c>
      <c r="BK131" s="165">
        <f>SUM(BK132:BK133)</f>
        <v>0</v>
      </c>
    </row>
    <row r="132" s="2" customFormat="1" ht="24.15" customHeight="1">
      <c r="A132" s="34"/>
      <c r="B132" s="168"/>
      <c r="C132" s="169" t="s">
        <v>153</v>
      </c>
      <c r="D132" s="169" t="s">
        <v>143</v>
      </c>
      <c r="E132" s="170" t="s">
        <v>283</v>
      </c>
      <c r="F132" s="171" t="s">
        <v>284</v>
      </c>
      <c r="G132" s="172" t="s">
        <v>183</v>
      </c>
      <c r="H132" s="173">
        <v>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0.001</v>
      </c>
      <c r="T132" s="180">
        <f>S132*H132</f>
        <v>0.0060000000000000001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147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147</v>
      </c>
      <c r="BM132" s="181" t="s">
        <v>347</v>
      </c>
    </row>
    <row r="133" s="2" customFormat="1" ht="24.15" customHeight="1">
      <c r="A133" s="34"/>
      <c r="B133" s="168"/>
      <c r="C133" s="169" t="s">
        <v>147</v>
      </c>
      <c r="D133" s="169" t="s">
        <v>143</v>
      </c>
      <c r="E133" s="170" t="s">
        <v>286</v>
      </c>
      <c r="F133" s="171" t="s">
        <v>287</v>
      </c>
      <c r="G133" s="172" t="s">
        <v>171</v>
      </c>
      <c r="H133" s="173">
        <v>45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0.0050000000000000001</v>
      </c>
      <c r="T133" s="180">
        <f>S133*H133</f>
        <v>0.22500000000000001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147</v>
      </c>
      <c r="AT133" s="181" t="s">
        <v>143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147</v>
      </c>
      <c r="BM133" s="181" t="s">
        <v>348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141</v>
      </c>
      <c r="F134" s="166" t="s">
        <v>142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SUM(P135:P139)</f>
        <v>0</v>
      </c>
      <c r="Q134" s="161"/>
      <c r="R134" s="162">
        <f>SUM(R135:R139)</f>
        <v>0</v>
      </c>
      <c r="S134" s="161"/>
      <c r="T134" s="16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72</v>
      </c>
      <c r="AU134" s="164" t="s">
        <v>81</v>
      </c>
      <c r="AY134" s="156" t="s">
        <v>140</v>
      </c>
      <c r="BK134" s="165">
        <f>SUM(BK135:BK139)</f>
        <v>0</v>
      </c>
    </row>
    <row r="135" s="2" customFormat="1" ht="24.15" customHeight="1">
      <c r="A135" s="34"/>
      <c r="B135" s="168"/>
      <c r="C135" s="169" t="s">
        <v>160</v>
      </c>
      <c r="D135" s="169" t="s">
        <v>143</v>
      </c>
      <c r="E135" s="170" t="s">
        <v>144</v>
      </c>
      <c r="F135" s="171" t="s">
        <v>145</v>
      </c>
      <c r="G135" s="172" t="s">
        <v>146</v>
      </c>
      <c r="H135" s="173">
        <v>0.23799999999999999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147</v>
      </c>
      <c r="AT135" s="181" t="s">
        <v>143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147</v>
      </c>
      <c r="BM135" s="181" t="s">
        <v>349</v>
      </c>
    </row>
    <row r="136" s="2" customFormat="1" ht="24.15" customHeight="1">
      <c r="A136" s="34"/>
      <c r="B136" s="168"/>
      <c r="C136" s="169" t="s">
        <v>168</v>
      </c>
      <c r="D136" s="169" t="s">
        <v>143</v>
      </c>
      <c r="E136" s="170" t="s">
        <v>150</v>
      </c>
      <c r="F136" s="171" t="s">
        <v>151</v>
      </c>
      <c r="G136" s="172" t="s">
        <v>146</v>
      </c>
      <c r="H136" s="173">
        <v>0.23799999999999999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147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147</v>
      </c>
      <c r="BM136" s="181" t="s">
        <v>350</v>
      </c>
    </row>
    <row r="137" s="2" customFormat="1" ht="24.15" customHeight="1">
      <c r="A137" s="34"/>
      <c r="B137" s="168"/>
      <c r="C137" s="169" t="s">
        <v>174</v>
      </c>
      <c r="D137" s="169" t="s">
        <v>143</v>
      </c>
      <c r="E137" s="170" t="s">
        <v>154</v>
      </c>
      <c r="F137" s="171" t="s">
        <v>155</v>
      </c>
      <c r="G137" s="172" t="s">
        <v>146</v>
      </c>
      <c r="H137" s="173">
        <v>0.23799999999999999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147</v>
      </c>
      <c r="AT137" s="181" t="s">
        <v>143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147</v>
      </c>
      <c r="BM137" s="181" t="s">
        <v>351</v>
      </c>
    </row>
    <row r="138" s="2" customFormat="1" ht="33" customHeight="1">
      <c r="A138" s="34"/>
      <c r="B138" s="168"/>
      <c r="C138" s="169" t="s">
        <v>180</v>
      </c>
      <c r="D138" s="169" t="s">
        <v>143</v>
      </c>
      <c r="E138" s="170" t="s">
        <v>157</v>
      </c>
      <c r="F138" s="171" t="s">
        <v>158</v>
      </c>
      <c r="G138" s="172" t="s">
        <v>146</v>
      </c>
      <c r="H138" s="173">
        <v>0.23799999999999999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147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147</v>
      </c>
      <c r="BM138" s="181" t="s">
        <v>352</v>
      </c>
    </row>
    <row r="139" s="2" customFormat="1" ht="33" customHeight="1">
      <c r="A139" s="34"/>
      <c r="B139" s="168"/>
      <c r="C139" s="169" t="s">
        <v>185</v>
      </c>
      <c r="D139" s="169" t="s">
        <v>143</v>
      </c>
      <c r="E139" s="170" t="s">
        <v>161</v>
      </c>
      <c r="F139" s="171" t="s">
        <v>162</v>
      </c>
      <c r="G139" s="172" t="s">
        <v>146</v>
      </c>
      <c r="H139" s="173">
        <v>0.23799999999999999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147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147</v>
      </c>
      <c r="BM139" s="181" t="s">
        <v>353</v>
      </c>
    </row>
    <row r="140" s="12" customFormat="1" ht="25.92" customHeight="1">
      <c r="A140" s="12"/>
      <c r="B140" s="155"/>
      <c r="C140" s="12"/>
      <c r="D140" s="156" t="s">
        <v>72</v>
      </c>
      <c r="E140" s="157" t="s">
        <v>164</v>
      </c>
      <c r="F140" s="157" t="s">
        <v>165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</f>
        <v>0</v>
      </c>
      <c r="Q140" s="161"/>
      <c r="R140" s="162">
        <f>R141</f>
        <v>0.014500000000000001</v>
      </c>
      <c r="S140" s="161"/>
      <c r="T140" s="163">
        <f>T141</f>
        <v>0.0071000000000000004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148</v>
      </c>
      <c r="AT140" s="164" t="s">
        <v>72</v>
      </c>
      <c r="AU140" s="164" t="s">
        <v>73</v>
      </c>
      <c r="AY140" s="156" t="s">
        <v>140</v>
      </c>
      <c r="BK140" s="165">
        <f>BK141</f>
        <v>0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166</v>
      </c>
      <c r="F141" s="166" t="s">
        <v>167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SUM(P142:P153)</f>
        <v>0</v>
      </c>
      <c r="Q141" s="161"/>
      <c r="R141" s="162">
        <f>SUM(R142:R153)</f>
        <v>0.014500000000000001</v>
      </c>
      <c r="S141" s="161"/>
      <c r="T141" s="163">
        <f>SUM(T142:T153)</f>
        <v>0.0071000000000000004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148</v>
      </c>
      <c r="AT141" s="164" t="s">
        <v>72</v>
      </c>
      <c r="AU141" s="164" t="s">
        <v>81</v>
      </c>
      <c r="AY141" s="156" t="s">
        <v>140</v>
      </c>
      <c r="BK141" s="165">
        <f>SUM(BK142:BK153)</f>
        <v>0</v>
      </c>
    </row>
    <row r="142" s="2" customFormat="1" ht="16.5" customHeight="1">
      <c r="A142" s="34"/>
      <c r="B142" s="168"/>
      <c r="C142" s="169" t="s">
        <v>189</v>
      </c>
      <c r="D142" s="169" t="s">
        <v>143</v>
      </c>
      <c r="E142" s="170" t="s">
        <v>295</v>
      </c>
      <c r="F142" s="171" t="s">
        <v>296</v>
      </c>
      <c r="G142" s="172" t="s">
        <v>183</v>
      </c>
      <c r="H142" s="173">
        <v>7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172</v>
      </c>
      <c r="AT142" s="181" t="s">
        <v>143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354</v>
      </c>
    </row>
    <row r="143" s="2" customFormat="1" ht="24.15" customHeight="1">
      <c r="A143" s="34"/>
      <c r="B143" s="168"/>
      <c r="C143" s="183" t="s">
        <v>193</v>
      </c>
      <c r="D143" s="183" t="s">
        <v>175</v>
      </c>
      <c r="E143" s="184" t="s">
        <v>298</v>
      </c>
      <c r="F143" s="185" t="s">
        <v>299</v>
      </c>
      <c r="G143" s="186" t="s">
        <v>183</v>
      </c>
      <c r="H143" s="187">
        <v>7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9.0000000000000006E-05</v>
      </c>
      <c r="R143" s="179">
        <f>Q143*H143</f>
        <v>0.00063000000000000003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178</v>
      </c>
      <c r="AT143" s="181" t="s">
        <v>175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355</v>
      </c>
    </row>
    <row r="144" s="2" customFormat="1" ht="24.15" customHeight="1">
      <c r="A144" s="34"/>
      <c r="B144" s="168"/>
      <c r="C144" s="169" t="s">
        <v>8</v>
      </c>
      <c r="D144" s="169" t="s">
        <v>143</v>
      </c>
      <c r="E144" s="170" t="s">
        <v>197</v>
      </c>
      <c r="F144" s="171" t="s">
        <v>198</v>
      </c>
      <c r="G144" s="172" t="s">
        <v>171</v>
      </c>
      <c r="H144" s="173">
        <v>90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172</v>
      </c>
      <c r="AT144" s="181" t="s">
        <v>143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356</v>
      </c>
    </row>
    <row r="145" s="2" customFormat="1" ht="24.15" customHeight="1">
      <c r="A145" s="34"/>
      <c r="B145" s="168"/>
      <c r="C145" s="183" t="s">
        <v>200</v>
      </c>
      <c r="D145" s="183" t="s">
        <v>175</v>
      </c>
      <c r="E145" s="184" t="s">
        <v>201</v>
      </c>
      <c r="F145" s="185" t="s">
        <v>202</v>
      </c>
      <c r="G145" s="186" t="s">
        <v>171</v>
      </c>
      <c r="H145" s="187">
        <v>103.5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0.00012</v>
      </c>
      <c r="R145" s="179">
        <f>Q145*H145</f>
        <v>0.012420000000000001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178</v>
      </c>
      <c r="AT145" s="181" t="s">
        <v>175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357</v>
      </c>
    </row>
    <row r="146" s="2" customFormat="1" ht="24.15" customHeight="1">
      <c r="A146" s="34"/>
      <c r="B146" s="168"/>
      <c r="C146" s="169" t="s">
        <v>204</v>
      </c>
      <c r="D146" s="169" t="s">
        <v>143</v>
      </c>
      <c r="E146" s="170" t="s">
        <v>205</v>
      </c>
      <c r="F146" s="171" t="s">
        <v>206</v>
      </c>
      <c r="G146" s="172" t="s">
        <v>183</v>
      </c>
      <c r="H146" s="173">
        <v>3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172</v>
      </c>
      <c r="AT146" s="181" t="s">
        <v>143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358</v>
      </c>
    </row>
    <row r="147" s="2" customFormat="1" ht="24.15" customHeight="1">
      <c r="A147" s="34"/>
      <c r="B147" s="168"/>
      <c r="C147" s="169" t="s">
        <v>227</v>
      </c>
      <c r="D147" s="169" t="s">
        <v>143</v>
      </c>
      <c r="E147" s="170" t="s">
        <v>231</v>
      </c>
      <c r="F147" s="171" t="s">
        <v>232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359</v>
      </c>
    </row>
    <row r="148" s="2" customFormat="1" ht="37.8" customHeight="1">
      <c r="A148" s="34"/>
      <c r="B148" s="168"/>
      <c r="C148" s="183" t="s">
        <v>7</v>
      </c>
      <c r="D148" s="183" t="s">
        <v>175</v>
      </c>
      <c r="E148" s="184" t="s">
        <v>235</v>
      </c>
      <c r="F148" s="185" t="s">
        <v>236</v>
      </c>
      <c r="G148" s="186" t="s">
        <v>183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0.00046999999999999999</v>
      </c>
      <c r="R148" s="179">
        <f>Q148*H148</f>
        <v>0.00046999999999999999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178</v>
      </c>
      <c r="AT148" s="181" t="s">
        <v>175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360</v>
      </c>
    </row>
    <row r="149" s="2" customFormat="1" ht="16.5" customHeight="1">
      <c r="A149" s="34"/>
      <c r="B149" s="168"/>
      <c r="C149" s="169" t="s">
        <v>208</v>
      </c>
      <c r="D149" s="169" t="s">
        <v>143</v>
      </c>
      <c r="E149" s="170" t="s">
        <v>239</v>
      </c>
      <c r="F149" s="171" t="s">
        <v>240</v>
      </c>
      <c r="G149" s="172" t="s">
        <v>183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4.0000000000000003E-05</v>
      </c>
      <c r="T149" s="180">
        <f>S149*H149</f>
        <v>4.0000000000000003E-05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361</v>
      </c>
    </row>
    <row r="150" s="2" customFormat="1" ht="24.15" customHeight="1">
      <c r="A150" s="34"/>
      <c r="B150" s="168"/>
      <c r="C150" s="169" t="s">
        <v>172</v>
      </c>
      <c r="D150" s="169" t="s">
        <v>143</v>
      </c>
      <c r="E150" s="170" t="s">
        <v>243</v>
      </c>
      <c r="F150" s="171" t="s">
        <v>244</v>
      </c>
      <c r="G150" s="172" t="s">
        <v>183</v>
      </c>
      <c r="H150" s="173">
        <v>6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1.0000000000000001E-05</v>
      </c>
      <c r="T150" s="180">
        <f>S150*H150</f>
        <v>6.0000000000000008E-05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362</v>
      </c>
    </row>
    <row r="151" s="2" customFormat="1" ht="44.25" customHeight="1">
      <c r="A151" s="34"/>
      <c r="B151" s="168"/>
      <c r="C151" s="169" t="s">
        <v>215</v>
      </c>
      <c r="D151" s="169" t="s">
        <v>143</v>
      </c>
      <c r="E151" s="170" t="s">
        <v>247</v>
      </c>
      <c r="F151" s="171" t="s">
        <v>248</v>
      </c>
      <c r="G151" s="172" t="s">
        <v>183</v>
      </c>
      <c r="H151" s="173">
        <v>7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0.001</v>
      </c>
      <c r="T151" s="180">
        <f>S151*H151</f>
        <v>0.0070000000000000001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172</v>
      </c>
      <c r="AT151" s="181" t="s">
        <v>143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363</v>
      </c>
    </row>
    <row r="152" s="2" customFormat="1" ht="37.8" customHeight="1">
      <c r="A152" s="34"/>
      <c r="B152" s="168"/>
      <c r="C152" s="169" t="s">
        <v>219</v>
      </c>
      <c r="D152" s="169" t="s">
        <v>143</v>
      </c>
      <c r="E152" s="170" t="s">
        <v>251</v>
      </c>
      <c r="F152" s="171" t="s">
        <v>252</v>
      </c>
      <c r="G152" s="172" t="s">
        <v>183</v>
      </c>
      <c r="H152" s="173">
        <v>7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39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172</v>
      </c>
      <c r="AT152" s="181" t="s">
        <v>143</v>
      </c>
      <c r="AU152" s="181" t="s">
        <v>148</v>
      </c>
      <c r="AY152" s="15" t="s">
        <v>140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148</v>
      </c>
      <c r="BK152" s="182">
        <f>ROUND(I152*H152,2)</f>
        <v>0</v>
      </c>
      <c r="BL152" s="15" t="s">
        <v>172</v>
      </c>
      <c r="BM152" s="181" t="s">
        <v>364</v>
      </c>
    </row>
    <row r="153" s="2" customFormat="1" ht="24.15" customHeight="1">
      <c r="A153" s="34"/>
      <c r="B153" s="168"/>
      <c r="C153" s="183" t="s">
        <v>223</v>
      </c>
      <c r="D153" s="183" t="s">
        <v>175</v>
      </c>
      <c r="E153" s="184" t="s">
        <v>311</v>
      </c>
      <c r="F153" s="185" t="s">
        <v>312</v>
      </c>
      <c r="G153" s="186" t="s">
        <v>183</v>
      </c>
      <c r="H153" s="187">
        <v>7</v>
      </c>
      <c r="I153" s="188"/>
      <c r="J153" s="189">
        <f>ROUND(I153*H153,2)</f>
        <v>0</v>
      </c>
      <c r="K153" s="190"/>
      <c r="L153" s="191"/>
      <c r="M153" s="194" t="s">
        <v>1</v>
      </c>
      <c r="N153" s="195" t="s">
        <v>39</v>
      </c>
      <c r="O153" s="196"/>
      <c r="P153" s="197">
        <f>O153*H153</f>
        <v>0</v>
      </c>
      <c r="Q153" s="197">
        <v>0.00013999999999999999</v>
      </c>
      <c r="R153" s="197">
        <f>Q153*H153</f>
        <v>0.00097999999999999997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178</v>
      </c>
      <c r="AT153" s="181" t="s">
        <v>175</v>
      </c>
      <c r="AU153" s="181" t="s">
        <v>148</v>
      </c>
      <c r="AY153" s="15" t="s">
        <v>140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148</v>
      </c>
      <c r="BK153" s="182">
        <f>ROUND(I153*H153,2)</f>
        <v>0</v>
      </c>
      <c r="BL153" s="15" t="s">
        <v>172</v>
      </c>
      <c r="BM153" s="181" t="s">
        <v>365</v>
      </c>
    </row>
    <row r="154" s="2" customFormat="1" ht="6.96" customHeight="1">
      <c r="A154" s="34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2:K15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366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ROUND((SUM(BE120:BE151)),  2)</f>
        <v>0</v>
      </c>
      <c r="G33" s="34"/>
      <c r="H33" s="34"/>
      <c r="I33" s="124">
        <v>0.20999999999999999</v>
      </c>
      <c r="J33" s="123">
        <f>ROUND(((SUM(BE120:BE151))*I33),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ROUND((SUM(BF120:BF151)),  2)</f>
        <v>0</v>
      </c>
      <c r="G34" s="34"/>
      <c r="H34" s="34"/>
      <c r="I34" s="124">
        <v>0.12</v>
      </c>
      <c r="J34" s="123">
        <f>ROUND(((SUM(BF120:BF151))*I34),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ROUND((SUM(BG120:BG151)),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ROUND((SUM(BH120:BH151)),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3.1 - Odborářská 72/677, Osvětlení chodeb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122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123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124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125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BD, oprava elektroinstalace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3.1 - Odborářská 72/677, Osvětlení chodeb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13. 3. 2025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126</v>
      </c>
      <c r="D119" s="147" t="s">
        <v>58</v>
      </c>
      <c r="E119" s="147" t="s">
        <v>54</v>
      </c>
      <c r="F119" s="147" t="s">
        <v>55</v>
      </c>
      <c r="G119" s="147" t="s">
        <v>127</v>
      </c>
      <c r="H119" s="147" t="s">
        <v>128</v>
      </c>
      <c r="I119" s="147" t="s">
        <v>129</v>
      </c>
      <c r="J119" s="148" t="s">
        <v>118</v>
      </c>
      <c r="K119" s="149" t="s">
        <v>130</v>
      </c>
      <c r="L119" s="150"/>
      <c r="M119" s="82" t="s">
        <v>1</v>
      </c>
      <c r="N119" s="83" t="s">
        <v>37</v>
      </c>
      <c r="O119" s="83" t="s">
        <v>131</v>
      </c>
      <c r="P119" s="83" t="s">
        <v>132</v>
      </c>
      <c r="Q119" s="83" t="s">
        <v>133</v>
      </c>
      <c r="R119" s="83" t="s">
        <v>134</v>
      </c>
      <c r="S119" s="83" t="s">
        <v>135</v>
      </c>
      <c r="T119" s="84" t="s">
        <v>136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137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0.039441999999999991</v>
      </c>
      <c r="S120" s="86"/>
      <c r="T120" s="153">
        <f>T121+T128</f>
        <v>0.0061900000000000002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120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138</v>
      </c>
      <c r="F121" s="157" t="s">
        <v>139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81</v>
      </c>
      <c r="AT121" s="164" t="s">
        <v>72</v>
      </c>
      <c r="AU121" s="164" t="s">
        <v>73</v>
      </c>
      <c r="AY121" s="156" t="s">
        <v>140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141</v>
      </c>
      <c r="F122" s="166" t="s">
        <v>142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</v>
      </c>
      <c r="S122" s="161"/>
      <c r="T122" s="163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81</v>
      </c>
      <c r="AT122" s="164" t="s">
        <v>72</v>
      </c>
      <c r="AU122" s="164" t="s">
        <v>81</v>
      </c>
      <c r="AY122" s="156" t="s">
        <v>140</v>
      </c>
      <c r="BK122" s="165">
        <f>SUM(BK123:BK127)</f>
        <v>0</v>
      </c>
    </row>
    <row r="123" s="2" customFormat="1" ht="24.15" customHeight="1">
      <c r="A123" s="34"/>
      <c r="B123" s="168"/>
      <c r="C123" s="169" t="s">
        <v>81</v>
      </c>
      <c r="D123" s="169" t="s">
        <v>143</v>
      </c>
      <c r="E123" s="170" t="s">
        <v>144</v>
      </c>
      <c r="F123" s="171" t="s">
        <v>145</v>
      </c>
      <c r="G123" s="172" t="s">
        <v>146</v>
      </c>
      <c r="H123" s="173">
        <v>0.0060000000000000001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147</v>
      </c>
      <c r="AT123" s="181" t="s">
        <v>143</v>
      </c>
      <c r="AU123" s="181" t="s">
        <v>148</v>
      </c>
      <c r="AY123" s="15" t="s">
        <v>140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148</v>
      </c>
      <c r="BK123" s="182">
        <f>ROUND(I123*H123,2)</f>
        <v>0</v>
      </c>
      <c r="BL123" s="15" t="s">
        <v>147</v>
      </c>
      <c r="BM123" s="181" t="s">
        <v>367</v>
      </c>
    </row>
    <row r="124" s="2" customFormat="1" ht="24.15" customHeight="1">
      <c r="A124" s="34"/>
      <c r="B124" s="168"/>
      <c r="C124" s="169" t="s">
        <v>148</v>
      </c>
      <c r="D124" s="169" t="s">
        <v>143</v>
      </c>
      <c r="E124" s="170" t="s">
        <v>150</v>
      </c>
      <c r="F124" s="171" t="s">
        <v>151</v>
      </c>
      <c r="G124" s="172" t="s">
        <v>146</v>
      </c>
      <c r="H124" s="173">
        <v>0.0060000000000000001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147</v>
      </c>
      <c r="AT124" s="181" t="s">
        <v>143</v>
      </c>
      <c r="AU124" s="181" t="s">
        <v>148</v>
      </c>
      <c r="AY124" s="15" t="s">
        <v>140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148</v>
      </c>
      <c r="BK124" s="182">
        <f>ROUND(I124*H124,2)</f>
        <v>0</v>
      </c>
      <c r="BL124" s="15" t="s">
        <v>147</v>
      </c>
      <c r="BM124" s="181" t="s">
        <v>368</v>
      </c>
    </row>
    <row r="125" s="2" customFormat="1" ht="24.15" customHeight="1">
      <c r="A125" s="34"/>
      <c r="B125" s="168"/>
      <c r="C125" s="169" t="s">
        <v>153</v>
      </c>
      <c r="D125" s="169" t="s">
        <v>143</v>
      </c>
      <c r="E125" s="170" t="s">
        <v>154</v>
      </c>
      <c r="F125" s="171" t="s">
        <v>155</v>
      </c>
      <c r="G125" s="172" t="s">
        <v>146</v>
      </c>
      <c r="H125" s="173">
        <v>0.059999999999999998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147</v>
      </c>
      <c r="AT125" s="181" t="s">
        <v>143</v>
      </c>
      <c r="AU125" s="181" t="s">
        <v>148</v>
      </c>
      <c r="AY125" s="15" t="s">
        <v>140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148</v>
      </c>
      <c r="BK125" s="182">
        <f>ROUND(I125*H125,2)</f>
        <v>0</v>
      </c>
      <c r="BL125" s="15" t="s">
        <v>147</v>
      </c>
      <c r="BM125" s="181" t="s">
        <v>369</v>
      </c>
    </row>
    <row r="126" s="2" customFormat="1" ht="33" customHeight="1">
      <c r="A126" s="34"/>
      <c r="B126" s="168"/>
      <c r="C126" s="169" t="s">
        <v>147</v>
      </c>
      <c r="D126" s="169" t="s">
        <v>143</v>
      </c>
      <c r="E126" s="170" t="s">
        <v>157</v>
      </c>
      <c r="F126" s="171" t="s">
        <v>158</v>
      </c>
      <c r="G126" s="172" t="s">
        <v>146</v>
      </c>
      <c r="H126" s="173">
        <v>0.0060000000000000001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370</v>
      </c>
    </row>
    <row r="127" s="2" customFormat="1" ht="33" customHeight="1">
      <c r="A127" s="34"/>
      <c r="B127" s="168"/>
      <c r="C127" s="169" t="s">
        <v>160</v>
      </c>
      <c r="D127" s="169" t="s">
        <v>143</v>
      </c>
      <c r="E127" s="170" t="s">
        <v>161</v>
      </c>
      <c r="F127" s="171" t="s">
        <v>162</v>
      </c>
      <c r="G127" s="172" t="s">
        <v>146</v>
      </c>
      <c r="H127" s="173">
        <v>0.0060000000000000001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371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164</v>
      </c>
      <c r="F128" s="157" t="s">
        <v>165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0.039441999999999991</v>
      </c>
      <c r="S128" s="161"/>
      <c r="T128" s="163">
        <f>T129</f>
        <v>0.0061900000000000002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148</v>
      </c>
      <c r="AT128" s="164" t="s">
        <v>72</v>
      </c>
      <c r="AU128" s="164" t="s">
        <v>73</v>
      </c>
      <c r="AY128" s="156" t="s">
        <v>140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166</v>
      </c>
      <c r="F129" s="166" t="s">
        <v>167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SUM(P130:P151)</f>
        <v>0</v>
      </c>
      <c r="Q129" s="161"/>
      <c r="R129" s="162">
        <f>SUM(R130:R151)</f>
        <v>0.039441999999999991</v>
      </c>
      <c r="S129" s="161"/>
      <c r="T129" s="163">
        <f>SUM(T130:T151)</f>
        <v>0.0061900000000000002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148</v>
      </c>
      <c r="AT129" s="164" t="s">
        <v>72</v>
      </c>
      <c r="AU129" s="164" t="s">
        <v>81</v>
      </c>
      <c r="AY129" s="156" t="s">
        <v>140</v>
      </c>
      <c r="BK129" s="165">
        <f>SUM(BK130:BK151)</f>
        <v>0</v>
      </c>
    </row>
    <row r="130" s="2" customFormat="1" ht="24.15" customHeight="1">
      <c r="A130" s="34"/>
      <c r="B130" s="168"/>
      <c r="C130" s="169" t="s">
        <v>168</v>
      </c>
      <c r="D130" s="169" t="s">
        <v>143</v>
      </c>
      <c r="E130" s="170" t="s">
        <v>169</v>
      </c>
      <c r="F130" s="171" t="s">
        <v>170</v>
      </c>
      <c r="G130" s="172" t="s">
        <v>171</v>
      </c>
      <c r="H130" s="173">
        <v>84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172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172</v>
      </c>
      <c r="BM130" s="181" t="s">
        <v>372</v>
      </c>
    </row>
    <row r="131" s="2" customFormat="1" ht="24.15" customHeight="1">
      <c r="A131" s="34"/>
      <c r="B131" s="168"/>
      <c r="C131" s="183" t="s">
        <v>174</v>
      </c>
      <c r="D131" s="183" t="s">
        <v>175</v>
      </c>
      <c r="E131" s="184" t="s">
        <v>176</v>
      </c>
      <c r="F131" s="185" t="s">
        <v>177</v>
      </c>
      <c r="G131" s="186" t="s">
        <v>171</v>
      </c>
      <c r="H131" s="187">
        <v>88.200000000000003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0.00014999999999999999</v>
      </c>
      <c r="R131" s="179">
        <f>Q131*H131</f>
        <v>0.013229999999999999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178</v>
      </c>
      <c r="AT131" s="181" t="s">
        <v>175</v>
      </c>
      <c r="AU131" s="181" t="s">
        <v>148</v>
      </c>
      <c r="AY131" s="15" t="s">
        <v>140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148</v>
      </c>
      <c r="BK131" s="182">
        <f>ROUND(I131*H131,2)</f>
        <v>0</v>
      </c>
      <c r="BL131" s="15" t="s">
        <v>172</v>
      </c>
      <c r="BM131" s="181" t="s">
        <v>373</v>
      </c>
    </row>
    <row r="132" s="2" customFormat="1" ht="16.5" customHeight="1">
      <c r="A132" s="34"/>
      <c r="B132" s="168"/>
      <c r="C132" s="169" t="s">
        <v>180</v>
      </c>
      <c r="D132" s="169" t="s">
        <v>143</v>
      </c>
      <c r="E132" s="170" t="s">
        <v>181</v>
      </c>
      <c r="F132" s="171" t="s">
        <v>182</v>
      </c>
      <c r="G132" s="172" t="s">
        <v>183</v>
      </c>
      <c r="H132" s="173">
        <v>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172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172</v>
      </c>
      <c r="BM132" s="181" t="s">
        <v>374</v>
      </c>
    </row>
    <row r="133" s="2" customFormat="1" ht="21.75" customHeight="1">
      <c r="A133" s="34"/>
      <c r="B133" s="168"/>
      <c r="C133" s="183" t="s">
        <v>185</v>
      </c>
      <c r="D133" s="183" t="s">
        <v>175</v>
      </c>
      <c r="E133" s="184" t="s">
        <v>186</v>
      </c>
      <c r="F133" s="185" t="s">
        <v>187</v>
      </c>
      <c r="G133" s="186" t="s">
        <v>183</v>
      </c>
      <c r="H133" s="187">
        <v>2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4.0000000000000003E-05</v>
      </c>
      <c r="R133" s="179">
        <f>Q133*H133</f>
        <v>8.0000000000000007E-05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178</v>
      </c>
      <c r="AT133" s="181" t="s">
        <v>175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172</v>
      </c>
      <c r="BM133" s="181" t="s">
        <v>375</v>
      </c>
    </row>
    <row r="134" s="2" customFormat="1" ht="24.15" customHeight="1">
      <c r="A134" s="34"/>
      <c r="B134" s="168"/>
      <c r="C134" s="169" t="s">
        <v>189</v>
      </c>
      <c r="D134" s="169" t="s">
        <v>143</v>
      </c>
      <c r="E134" s="170" t="s">
        <v>190</v>
      </c>
      <c r="F134" s="171" t="s">
        <v>191</v>
      </c>
      <c r="G134" s="172" t="s">
        <v>183</v>
      </c>
      <c r="H134" s="173">
        <v>8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172</v>
      </c>
      <c r="AT134" s="181" t="s">
        <v>143</v>
      </c>
      <c r="AU134" s="181" t="s">
        <v>148</v>
      </c>
      <c r="AY134" s="15" t="s">
        <v>140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148</v>
      </c>
      <c r="BK134" s="182">
        <f>ROUND(I134*H134,2)</f>
        <v>0</v>
      </c>
      <c r="BL134" s="15" t="s">
        <v>172</v>
      </c>
      <c r="BM134" s="181" t="s">
        <v>376</v>
      </c>
    </row>
    <row r="135" s="2" customFormat="1" ht="33" customHeight="1">
      <c r="A135" s="34"/>
      <c r="B135" s="168"/>
      <c r="C135" s="183" t="s">
        <v>193</v>
      </c>
      <c r="D135" s="183" t="s">
        <v>175</v>
      </c>
      <c r="E135" s="184" t="s">
        <v>194</v>
      </c>
      <c r="F135" s="185" t="s">
        <v>195</v>
      </c>
      <c r="G135" s="186" t="s">
        <v>183</v>
      </c>
      <c r="H135" s="187">
        <v>8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9.0000000000000006E-05</v>
      </c>
      <c r="R135" s="179">
        <f>Q135*H135</f>
        <v>0.00072000000000000005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178</v>
      </c>
      <c r="AT135" s="181" t="s">
        <v>175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172</v>
      </c>
      <c r="BM135" s="181" t="s">
        <v>377</v>
      </c>
    </row>
    <row r="136" s="2" customFormat="1" ht="24.15" customHeight="1">
      <c r="A136" s="34"/>
      <c r="B136" s="168"/>
      <c r="C136" s="169" t="s">
        <v>8</v>
      </c>
      <c r="D136" s="169" t="s">
        <v>143</v>
      </c>
      <c r="E136" s="170" t="s">
        <v>197</v>
      </c>
      <c r="F136" s="171" t="s">
        <v>198</v>
      </c>
      <c r="G136" s="172" t="s">
        <v>171</v>
      </c>
      <c r="H136" s="173">
        <v>154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172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172</v>
      </c>
      <c r="BM136" s="181" t="s">
        <v>378</v>
      </c>
    </row>
    <row r="137" s="2" customFormat="1" ht="24.15" customHeight="1">
      <c r="A137" s="34"/>
      <c r="B137" s="168"/>
      <c r="C137" s="183" t="s">
        <v>200</v>
      </c>
      <c r="D137" s="183" t="s">
        <v>175</v>
      </c>
      <c r="E137" s="184" t="s">
        <v>201</v>
      </c>
      <c r="F137" s="185" t="s">
        <v>202</v>
      </c>
      <c r="G137" s="186" t="s">
        <v>171</v>
      </c>
      <c r="H137" s="187">
        <v>177.09999999999999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0.00012</v>
      </c>
      <c r="R137" s="179">
        <f>Q137*H137</f>
        <v>0.021252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178</v>
      </c>
      <c r="AT137" s="181" t="s">
        <v>175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172</v>
      </c>
      <c r="BM137" s="181" t="s">
        <v>379</v>
      </c>
    </row>
    <row r="138" s="2" customFormat="1" ht="24.15" customHeight="1">
      <c r="A138" s="34"/>
      <c r="B138" s="168"/>
      <c r="C138" s="169" t="s">
        <v>204</v>
      </c>
      <c r="D138" s="169" t="s">
        <v>143</v>
      </c>
      <c r="E138" s="170" t="s">
        <v>205</v>
      </c>
      <c r="F138" s="171" t="s">
        <v>206</v>
      </c>
      <c r="G138" s="172" t="s">
        <v>183</v>
      </c>
      <c r="H138" s="173">
        <v>12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172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172</v>
      </c>
      <c r="BM138" s="181" t="s">
        <v>380</v>
      </c>
    </row>
    <row r="139" s="2" customFormat="1" ht="16.5" customHeight="1">
      <c r="A139" s="34"/>
      <c r="B139" s="168"/>
      <c r="C139" s="169" t="s">
        <v>208</v>
      </c>
      <c r="D139" s="169" t="s">
        <v>143</v>
      </c>
      <c r="E139" s="170" t="s">
        <v>209</v>
      </c>
      <c r="F139" s="171" t="s">
        <v>210</v>
      </c>
      <c r="G139" s="172" t="s">
        <v>183</v>
      </c>
      <c r="H139" s="173">
        <v>10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172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172</v>
      </c>
      <c r="BM139" s="181" t="s">
        <v>381</v>
      </c>
    </row>
    <row r="140" s="2" customFormat="1" ht="16.5" customHeight="1">
      <c r="A140" s="34"/>
      <c r="B140" s="168"/>
      <c r="C140" s="183" t="s">
        <v>172</v>
      </c>
      <c r="D140" s="183" t="s">
        <v>175</v>
      </c>
      <c r="E140" s="184" t="s">
        <v>212</v>
      </c>
      <c r="F140" s="185" t="s">
        <v>213</v>
      </c>
      <c r="G140" s="186" t="s">
        <v>183</v>
      </c>
      <c r="H140" s="187">
        <v>10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1.0000000000000001E-05</v>
      </c>
      <c r="R140" s="179">
        <f>Q140*H140</f>
        <v>0.00010000000000000001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178</v>
      </c>
      <c r="AT140" s="181" t="s">
        <v>175</v>
      </c>
      <c r="AU140" s="181" t="s">
        <v>148</v>
      </c>
      <c r="AY140" s="15" t="s">
        <v>140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148</v>
      </c>
      <c r="BK140" s="182">
        <f>ROUND(I140*H140,2)</f>
        <v>0</v>
      </c>
      <c r="BL140" s="15" t="s">
        <v>172</v>
      </c>
      <c r="BM140" s="181" t="s">
        <v>382</v>
      </c>
    </row>
    <row r="141" s="2" customFormat="1" ht="24.15" customHeight="1">
      <c r="A141" s="34"/>
      <c r="B141" s="168"/>
      <c r="C141" s="169" t="s">
        <v>215</v>
      </c>
      <c r="D141" s="169" t="s">
        <v>143</v>
      </c>
      <c r="E141" s="170" t="s">
        <v>216</v>
      </c>
      <c r="F141" s="171" t="s">
        <v>217</v>
      </c>
      <c r="G141" s="172" t="s">
        <v>183</v>
      </c>
      <c r="H141" s="173">
        <v>2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172</v>
      </c>
      <c r="AT141" s="181" t="s">
        <v>143</v>
      </c>
      <c r="AU141" s="181" t="s">
        <v>148</v>
      </c>
      <c r="AY141" s="15" t="s">
        <v>140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148</v>
      </c>
      <c r="BK141" s="182">
        <f>ROUND(I141*H141,2)</f>
        <v>0</v>
      </c>
      <c r="BL141" s="15" t="s">
        <v>172</v>
      </c>
      <c r="BM141" s="181" t="s">
        <v>383</v>
      </c>
    </row>
    <row r="142" s="2" customFormat="1" ht="16.5" customHeight="1">
      <c r="A142" s="34"/>
      <c r="B142" s="168"/>
      <c r="C142" s="183" t="s">
        <v>219</v>
      </c>
      <c r="D142" s="183" t="s">
        <v>175</v>
      </c>
      <c r="E142" s="184" t="s">
        <v>220</v>
      </c>
      <c r="F142" s="185" t="s">
        <v>221</v>
      </c>
      <c r="G142" s="186" t="s">
        <v>183</v>
      </c>
      <c r="H142" s="187">
        <v>2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4.0000000000000003E-05</v>
      </c>
      <c r="R142" s="179">
        <f>Q142*H142</f>
        <v>8.0000000000000007E-05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178</v>
      </c>
      <c r="AT142" s="181" t="s">
        <v>175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384</v>
      </c>
    </row>
    <row r="143" s="2" customFormat="1" ht="21.75" customHeight="1">
      <c r="A143" s="34"/>
      <c r="B143" s="168"/>
      <c r="C143" s="169" t="s">
        <v>223</v>
      </c>
      <c r="D143" s="169" t="s">
        <v>143</v>
      </c>
      <c r="E143" s="170" t="s">
        <v>224</v>
      </c>
      <c r="F143" s="171" t="s">
        <v>225</v>
      </c>
      <c r="G143" s="172" t="s">
        <v>183</v>
      </c>
      <c r="H143" s="173">
        <v>8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172</v>
      </c>
      <c r="AT143" s="181" t="s">
        <v>143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385</v>
      </c>
    </row>
    <row r="144" s="2" customFormat="1" ht="33" customHeight="1">
      <c r="A144" s="34"/>
      <c r="B144" s="168"/>
      <c r="C144" s="183" t="s">
        <v>227</v>
      </c>
      <c r="D144" s="183" t="s">
        <v>175</v>
      </c>
      <c r="E144" s="184" t="s">
        <v>228</v>
      </c>
      <c r="F144" s="185" t="s">
        <v>229</v>
      </c>
      <c r="G144" s="186" t="s">
        <v>183</v>
      </c>
      <c r="H144" s="187">
        <v>8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0.00010000000000000001</v>
      </c>
      <c r="R144" s="179">
        <f>Q144*H144</f>
        <v>0.00080000000000000004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178</v>
      </c>
      <c r="AT144" s="181" t="s">
        <v>175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386</v>
      </c>
    </row>
    <row r="145" s="2" customFormat="1" ht="24.15" customHeight="1">
      <c r="A145" s="34"/>
      <c r="B145" s="168"/>
      <c r="C145" s="169" t="s">
        <v>7</v>
      </c>
      <c r="D145" s="169" t="s">
        <v>143</v>
      </c>
      <c r="E145" s="170" t="s">
        <v>231</v>
      </c>
      <c r="F145" s="171" t="s">
        <v>232</v>
      </c>
      <c r="G145" s="172" t="s">
        <v>183</v>
      </c>
      <c r="H145" s="173">
        <v>2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172</v>
      </c>
      <c r="AT145" s="181" t="s">
        <v>143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387</v>
      </c>
    </row>
    <row r="146" s="2" customFormat="1" ht="37.8" customHeight="1">
      <c r="A146" s="34"/>
      <c r="B146" s="168"/>
      <c r="C146" s="183" t="s">
        <v>234</v>
      </c>
      <c r="D146" s="183" t="s">
        <v>175</v>
      </c>
      <c r="E146" s="184" t="s">
        <v>235</v>
      </c>
      <c r="F146" s="185" t="s">
        <v>236</v>
      </c>
      <c r="G146" s="186" t="s">
        <v>183</v>
      </c>
      <c r="H146" s="187">
        <v>2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0.00046999999999999999</v>
      </c>
      <c r="R146" s="179">
        <f>Q146*H146</f>
        <v>0.00093999999999999997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178</v>
      </c>
      <c r="AT146" s="181" t="s">
        <v>175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388</v>
      </c>
    </row>
    <row r="147" s="2" customFormat="1" ht="16.5" customHeight="1">
      <c r="A147" s="34"/>
      <c r="B147" s="168"/>
      <c r="C147" s="169" t="s">
        <v>238</v>
      </c>
      <c r="D147" s="169" t="s">
        <v>143</v>
      </c>
      <c r="E147" s="170" t="s">
        <v>239</v>
      </c>
      <c r="F147" s="171" t="s">
        <v>240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4.0000000000000003E-05</v>
      </c>
      <c r="T147" s="180">
        <f>S147*H147</f>
        <v>4.0000000000000003E-05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389</v>
      </c>
    </row>
    <row r="148" s="2" customFormat="1" ht="24.15" customHeight="1">
      <c r="A148" s="34"/>
      <c r="B148" s="168"/>
      <c r="C148" s="169" t="s">
        <v>242</v>
      </c>
      <c r="D148" s="169" t="s">
        <v>143</v>
      </c>
      <c r="E148" s="170" t="s">
        <v>243</v>
      </c>
      <c r="F148" s="171" t="s">
        <v>244</v>
      </c>
      <c r="G148" s="172" t="s">
        <v>183</v>
      </c>
      <c r="H148" s="173">
        <v>15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1.0000000000000001E-05</v>
      </c>
      <c r="T148" s="180">
        <f>S148*H148</f>
        <v>0.00015000000000000001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172</v>
      </c>
      <c r="AT148" s="181" t="s">
        <v>143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390</v>
      </c>
    </row>
    <row r="149" s="2" customFormat="1" ht="44.25" customHeight="1">
      <c r="A149" s="34"/>
      <c r="B149" s="168"/>
      <c r="C149" s="169" t="s">
        <v>246</v>
      </c>
      <c r="D149" s="169" t="s">
        <v>143</v>
      </c>
      <c r="E149" s="170" t="s">
        <v>247</v>
      </c>
      <c r="F149" s="171" t="s">
        <v>248</v>
      </c>
      <c r="G149" s="172" t="s">
        <v>183</v>
      </c>
      <c r="H149" s="173">
        <v>6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0.001</v>
      </c>
      <c r="T149" s="180">
        <f>S149*H149</f>
        <v>0.0060000000000000001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391</v>
      </c>
    </row>
    <row r="150" s="2" customFormat="1" ht="37.8" customHeight="1">
      <c r="A150" s="34"/>
      <c r="B150" s="168"/>
      <c r="C150" s="169" t="s">
        <v>250</v>
      </c>
      <c r="D150" s="169" t="s">
        <v>143</v>
      </c>
      <c r="E150" s="170" t="s">
        <v>251</v>
      </c>
      <c r="F150" s="171" t="s">
        <v>252</v>
      </c>
      <c r="G150" s="172" t="s">
        <v>183</v>
      </c>
      <c r="H150" s="173">
        <v>16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392</v>
      </c>
    </row>
    <row r="151" s="2" customFormat="1" ht="37.8" customHeight="1">
      <c r="A151" s="34"/>
      <c r="B151" s="168"/>
      <c r="C151" s="183" t="s">
        <v>254</v>
      </c>
      <c r="D151" s="183" t="s">
        <v>175</v>
      </c>
      <c r="E151" s="184" t="s">
        <v>255</v>
      </c>
      <c r="F151" s="185" t="s">
        <v>256</v>
      </c>
      <c r="G151" s="186" t="s">
        <v>183</v>
      </c>
      <c r="H151" s="187">
        <v>16</v>
      </c>
      <c r="I151" s="188"/>
      <c r="J151" s="189">
        <f>ROUND(I151*H151,2)</f>
        <v>0</v>
      </c>
      <c r="K151" s="190"/>
      <c r="L151" s="191"/>
      <c r="M151" s="194" t="s">
        <v>1</v>
      </c>
      <c r="N151" s="195" t="s">
        <v>39</v>
      </c>
      <c r="O151" s="196"/>
      <c r="P151" s="197">
        <f>O151*H151</f>
        <v>0</v>
      </c>
      <c r="Q151" s="197">
        <v>0.00013999999999999999</v>
      </c>
      <c r="R151" s="197">
        <f>Q151*H151</f>
        <v>0.0022399999999999998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178</v>
      </c>
      <c r="AT151" s="181" t="s">
        <v>175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393</v>
      </c>
    </row>
    <row r="152" s="2" customFormat="1" ht="6.96" customHeight="1">
      <c r="A152" s="34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35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394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ROUND((SUM(BE123:BE155)),  2)</f>
        <v>0</v>
      </c>
      <c r="G33" s="34"/>
      <c r="H33" s="34"/>
      <c r="I33" s="124">
        <v>0.20999999999999999</v>
      </c>
      <c r="J33" s="123">
        <f>ROUND(((SUM(BE123:BE155))*I33),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ROUND((SUM(BF123:BF155)),  2)</f>
        <v>0</v>
      </c>
      <c r="G34" s="34"/>
      <c r="H34" s="34"/>
      <c r="I34" s="124">
        <v>0.12</v>
      </c>
      <c r="J34" s="123">
        <f>ROUND(((SUM(BF123:BF155))*I34),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ROUND((SUM(BG123:BG155)),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ROUND((SUM(BH123:BH155)),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ROUND((SUM(BI123:BI155)),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3.2 - Odborářská 72/677, Osvětlení schodiště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259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260</v>
      </c>
      <c r="E99" s="142"/>
      <c r="F99" s="142"/>
      <c r="G99" s="142"/>
      <c r="H99" s="142"/>
      <c r="I99" s="142"/>
      <c r="J99" s="143">
        <f>J128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261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122</v>
      </c>
      <c r="E101" s="142"/>
      <c r="F101" s="142"/>
      <c r="G101" s="142"/>
      <c r="H101" s="142"/>
      <c r="I101" s="142"/>
      <c r="J101" s="143">
        <f>J134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123</v>
      </c>
      <c r="E102" s="138"/>
      <c r="F102" s="138"/>
      <c r="G102" s="138"/>
      <c r="H102" s="138"/>
      <c r="I102" s="138"/>
      <c r="J102" s="139">
        <f>J140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124</v>
      </c>
      <c r="E103" s="142"/>
      <c r="F103" s="142"/>
      <c r="G103" s="142"/>
      <c r="H103" s="142"/>
      <c r="I103" s="142"/>
      <c r="J103" s="143">
        <f>J141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125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Ostrava, BD, oprava elektroinstalace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114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3.2 - Odborářská 72/677, Osvětlení schodiště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13. 3. 2025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126</v>
      </c>
      <c r="D122" s="147" t="s">
        <v>58</v>
      </c>
      <c r="E122" s="147" t="s">
        <v>54</v>
      </c>
      <c r="F122" s="147" t="s">
        <v>55</v>
      </c>
      <c r="G122" s="147" t="s">
        <v>127</v>
      </c>
      <c r="H122" s="147" t="s">
        <v>128</v>
      </c>
      <c r="I122" s="147" t="s">
        <v>129</v>
      </c>
      <c r="J122" s="148" t="s">
        <v>118</v>
      </c>
      <c r="K122" s="149" t="s">
        <v>130</v>
      </c>
      <c r="L122" s="150"/>
      <c r="M122" s="82" t="s">
        <v>1</v>
      </c>
      <c r="N122" s="83" t="s">
        <v>37</v>
      </c>
      <c r="O122" s="83" t="s">
        <v>131</v>
      </c>
      <c r="P122" s="83" t="s">
        <v>132</v>
      </c>
      <c r="Q122" s="83" t="s">
        <v>133</v>
      </c>
      <c r="R122" s="83" t="s">
        <v>134</v>
      </c>
      <c r="S122" s="83" t="s">
        <v>135</v>
      </c>
      <c r="T122" s="84" t="s">
        <v>136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137</v>
      </c>
      <c r="D123" s="34"/>
      <c r="E123" s="34"/>
      <c r="F123" s="34"/>
      <c r="G123" s="34"/>
      <c r="H123" s="34"/>
      <c r="I123" s="34"/>
      <c r="J123" s="151">
        <f>BK123</f>
        <v>0</v>
      </c>
      <c r="K123" s="34"/>
      <c r="L123" s="35"/>
      <c r="M123" s="85"/>
      <c r="N123" s="69"/>
      <c r="O123" s="86"/>
      <c r="P123" s="152">
        <f>P124+P140</f>
        <v>0</v>
      </c>
      <c r="Q123" s="86"/>
      <c r="R123" s="152">
        <f>R124+R140</f>
        <v>0.52240999999999993</v>
      </c>
      <c r="S123" s="86"/>
      <c r="T123" s="153">
        <f>T124+T140</f>
        <v>0.23810000000000001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120</v>
      </c>
      <c r="BK123" s="154">
        <f>BK124+BK140</f>
        <v>0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138</v>
      </c>
      <c r="F124" s="157" t="s">
        <v>139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P125+P128+P131+P134</f>
        <v>0</v>
      </c>
      <c r="Q124" s="161"/>
      <c r="R124" s="162">
        <f>R125+R128+R131+R134</f>
        <v>0.50624999999999998</v>
      </c>
      <c r="S124" s="161"/>
      <c r="T124" s="163">
        <f>T125+T128+T131+T134</f>
        <v>0.23100000000000001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73</v>
      </c>
      <c r="AY124" s="156" t="s">
        <v>140</v>
      </c>
      <c r="BK124" s="165">
        <f>BK125+BK128+BK131+BK134</f>
        <v>0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153</v>
      </c>
      <c r="F125" s="166" t="s">
        <v>262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SUM(P126:P127)</f>
        <v>0</v>
      </c>
      <c r="Q125" s="161"/>
      <c r="R125" s="162">
        <f>SUM(R126:R127)</f>
        <v>0.15840000000000001</v>
      </c>
      <c r="S125" s="161"/>
      <c r="T125" s="16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81</v>
      </c>
      <c r="AT125" s="164" t="s">
        <v>72</v>
      </c>
      <c r="AU125" s="164" t="s">
        <v>81</v>
      </c>
      <c r="AY125" s="156" t="s">
        <v>140</v>
      </c>
      <c r="BK125" s="165">
        <f>SUM(BK126:BK127)</f>
        <v>0</v>
      </c>
    </row>
    <row r="126" s="2" customFormat="1" ht="24.15" customHeight="1">
      <c r="A126" s="34"/>
      <c r="B126" s="168"/>
      <c r="C126" s="169" t="s">
        <v>81</v>
      </c>
      <c r="D126" s="169" t="s">
        <v>143</v>
      </c>
      <c r="E126" s="170" t="s">
        <v>264</v>
      </c>
      <c r="F126" s="171" t="s">
        <v>265</v>
      </c>
      <c r="G126" s="172" t="s">
        <v>183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0.00249</v>
      </c>
      <c r="R126" s="179">
        <f>Q126*H126</f>
        <v>0.01494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395</v>
      </c>
    </row>
    <row r="127" s="2" customFormat="1" ht="33" customHeight="1">
      <c r="A127" s="34"/>
      <c r="B127" s="168"/>
      <c r="C127" s="169" t="s">
        <v>148</v>
      </c>
      <c r="D127" s="169" t="s">
        <v>143</v>
      </c>
      <c r="E127" s="170" t="s">
        <v>268</v>
      </c>
      <c r="F127" s="171" t="s">
        <v>269</v>
      </c>
      <c r="G127" s="172" t="s">
        <v>183</v>
      </c>
      <c r="H127" s="173">
        <v>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0.023910000000000001</v>
      </c>
      <c r="R127" s="179">
        <f>Q127*H127</f>
        <v>0.14346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396</v>
      </c>
    </row>
    <row r="128" s="12" customFormat="1" ht="22.8" customHeight="1">
      <c r="A128" s="12"/>
      <c r="B128" s="155"/>
      <c r="C128" s="12"/>
      <c r="D128" s="156" t="s">
        <v>72</v>
      </c>
      <c r="E128" s="166" t="s">
        <v>168</v>
      </c>
      <c r="F128" s="166" t="s">
        <v>271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SUM(P129:P130)</f>
        <v>0</v>
      </c>
      <c r="Q128" s="161"/>
      <c r="R128" s="162">
        <f>SUM(R129:R130)</f>
        <v>0.34784999999999999</v>
      </c>
      <c r="S128" s="161"/>
      <c r="T128" s="16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81</v>
      </c>
      <c r="AY128" s="156" t="s">
        <v>140</v>
      </c>
      <c r="BK128" s="165">
        <f>SUM(BK129:BK130)</f>
        <v>0</v>
      </c>
    </row>
    <row r="129" s="2" customFormat="1" ht="21.75" customHeight="1">
      <c r="A129" s="34"/>
      <c r="B129" s="168"/>
      <c r="C129" s="169" t="s">
        <v>263</v>
      </c>
      <c r="D129" s="169" t="s">
        <v>143</v>
      </c>
      <c r="E129" s="170" t="s">
        <v>273</v>
      </c>
      <c r="F129" s="171" t="s">
        <v>274</v>
      </c>
      <c r="G129" s="172" t="s">
        <v>275</v>
      </c>
      <c r="H129" s="173">
        <v>4.5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0.040000000000000001</v>
      </c>
      <c r="R129" s="179">
        <f>Q129*H129</f>
        <v>0.17999999999999999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147</v>
      </c>
      <c r="AT129" s="181" t="s">
        <v>143</v>
      </c>
      <c r="AU129" s="181" t="s">
        <v>148</v>
      </c>
      <c r="AY129" s="15" t="s">
        <v>140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148</v>
      </c>
      <c r="BK129" s="182">
        <f>ROUND(I129*H129,2)</f>
        <v>0</v>
      </c>
      <c r="BL129" s="15" t="s">
        <v>147</v>
      </c>
      <c r="BM129" s="181" t="s">
        <v>397</v>
      </c>
    </row>
    <row r="130" s="2" customFormat="1" ht="21.75" customHeight="1">
      <c r="A130" s="34"/>
      <c r="B130" s="168"/>
      <c r="C130" s="169" t="s">
        <v>282</v>
      </c>
      <c r="D130" s="169" t="s">
        <v>143</v>
      </c>
      <c r="E130" s="170" t="s">
        <v>278</v>
      </c>
      <c r="F130" s="171" t="s">
        <v>279</v>
      </c>
      <c r="G130" s="172" t="s">
        <v>275</v>
      </c>
      <c r="H130" s="173">
        <v>4.5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0.0373</v>
      </c>
      <c r="R130" s="179">
        <f>Q130*H130</f>
        <v>0.16785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147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147</v>
      </c>
      <c r="BM130" s="181" t="s">
        <v>398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185</v>
      </c>
      <c r="F131" s="166" t="s">
        <v>281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SUM(P132:P133)</f>
        <v>0</v>
      </c>
      <c r="Q131" s="161"/>
      <c r="R131" s="162">
        <f>SUM(R132:R133)</f>
        <v>0</v>
      </c>
      <c r="S131" s="161"/>
      <c r="T131" s="163">
        <f>SUM(T132:T133)</f>
        <v>0.23100000000000001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140</v>
      </c>
      <c r="BK131" s="165">
        <f>SUM(BK132:BK133)</f>
        <v>0</v>
      </c>
    </row>
    <row r="132" s="2" customFormat="1" ht="24.15" customHeight="1">
      <c r="A132" s="34"/>
      <c r="B132" s="168"/>
      <c r="C132" s="169" t="s">
        <v>153</v>
      </c>
      <c r="D132" s="169" t="s">
        <v>143</v>
      </c>
      <c r="E132" s="170" t="s">
        <v>283</v>
      </c>
      <c r="F132" s="171" t="s">
        <v>284</v>
      </c>
      <c r="G132" s="172" t="s">
        <v>183</v>
      </c>
      <c r="H132" s="173">
        <v>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0.001</v>
      </c>
      <c r="T132" s="180">
        <f>S132*H132</f>
        <v>0.0060000000000000001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147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147</v>
      </c>
      <c r="BM132" s="181" t="s">
        <v>399</v>
      </c>
    </row>
    <row r="133" s="2" customFormat="1" ht="24.15" customHeight="1">
      <c r="A133" s="34"/>
      <c r="B133" s="168"/>
      <c r="C133" s="169" t="s">
        <v>147</v>
      </c>
      <c r="D133" s="169" t="s">
        <v>143</v>
      </c>
      <c r="E133" s="170" t="s">
        <v>286</v>
      </c>
      <c r="F133" s="171" t="s">
        <v>287</v>
      </c>
      <c r="G133" s="172" t="s">
        <v>171</v>
      </c>
      <c r="H133" s="173">
        <v>45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0.0050000000000000001</v>
      </c>
      <c r="T133" s="180">
        <f>S133*H133</f>
        <v>0.22500000000000001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147</v>
      </c>
      <c r="AT133" s="181" t="s">
        <v>143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147</v>
      </c>
      <c r="BM133" s="181" t="s">
        <v>400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141</v>
      </c>
      <c r="F134" s="166" t="s">
        <v>142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SUM(P135:P139)</f>
        <v>0</v>
      </c>
      <c r="Q134" s="161"/>
      <c r="R134" s="162">
        <f>SUM(R135:R139)</f>
        <v>0</v>
      </c>
      <c r="S134" s="161"/>
      <c r="T134" s="16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72</v>
      </c>
      <c r="AU134" s="164" t="s">
        <v>81</v>
      </c>
      <c r="AY134" s="156" t="s">
        <v>140</v>
      </c>
      <c r="BK134" s="165">
        <f>SUM(BK135:BK139)</f>
        <v>0</v>
      </c>
    </row>
    <row r="135" s="2" customFormat="1" ht="24.15" customHeight="1">
      <c r="A135" s="34"/>
      <c r="B135" s="168"/>
      <c r="C135" s="169" t="s">
        <v>160</v>
      </c>
      <c r="D135" s="169" t="s">
        <v>143</v>
      </c>
      <c r="E135" s="170" t="s">
        <v>144</v>
      </c>
      <c r="F135" s="171" t="s">
        <v>145</v>
      </c>
      <c r="G135" s="172" t="s">
        <v>146</v>
      </c>
      <c r="H135" s="173">
        <v>0.23799999999999999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147</v>
      </c>
      <c r="AT135" s="181" t="s">
        <v>143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147</v>
      </c>
      <c r="BM135" s="181" t="s">
        <v>401</v>
      </c>
    </row>
    <row r="136" s="2" customFormat="1" ht="24.15" customHeight="1">
      <c r="A136" s="34"/>
      <c r="B136" s="168"/>
      <c r="C136" s="169" t="s">
        <v>168</v>
      </c>
      <c r="D136" s="169" t="s">
        <v>143</v>
      </c>
      <c r="E136" s="170" t="s">
        <v>150</v>
      </c>
      <c r="F136" s="171" t="s">
        <v>151</v>
      </c>
      <c r="G136" s="172" t="s">
        <v>146</v>
      </c>
      <c r="H136" s="173">
        <v>0.23799999999999999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147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147</v>
      </c>
      <c r="BM136" s="181" t="s">
        <v>402</v>
      </c>
    </row>
    <row r="137" s="2" customFormat="1" ht="24.15" customHeight="1">
      <c r="A137" s="34"/>
      <c r="B137" s="168"/>
      <c r="C137" s="169" t="s">
        <v>174</v>
      </c>
      <c r="D137" s="169" t="s">
        <v>143</v>
      </c>
      <c r="E137" s="170" t="s">
        <v>154</v>
      </c>
      <c r="F137" s="171" t="s">
        <v>155</v>
      </c>
      <c r="G137" s="172" t="s">
        <v>146</v>
      </c>
      <c r="H137" s="173">
        <v>0.23799999999999999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147</v>
      </c>
      <c r="AT137" s="181" t="s">
        <v>143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147</v>
      </c>
      <c r="BM137" s="181" t="s">
        <v>403</v>
      </c>
    </row>
    <row r="138" s="2" customFormat="1" ht="33" customHeight="1">
      <c r="A138" s="34"/>
      <c r="B138" s="168"/>
      <c r="C138" s="169" t="s">
        <v>180</v>
      </c>
      <c r="D138" s="169" t="s">
        <v>143</v>
      </c>
      <c r="E138" s="170" t="s">
        <v>157</v>
      </c>
      <c r="F138" s="171" t="s">
        <v>158</v>
      </c>
      <c r="G138" s="172" t="s">
        <v>146</v>
      </c>
      <c r="H138" s="173">
        <v>0.23799999999999999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147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147</v>
      </c>
      <c r="BM138" s="181" t="s">
        <v>404</v>
      </c>
    </row>
    <row r="139" s="2" customFormat="1" ht="33" customHeight="1">
      <c r="A139" s="34"/>
      <c r="B139" s="168"/>
      <c r="C139" s="169" t="s">
        <v>185</v>
      </c>
      <c r="D139" s="169" t="s">
        <v>143</v>
      </c>
      <c r="E139" s="170" t="s">
        <v>161</v>
      </c>
      <c r="F139" s="171" t="s">
        <v>162</v>
      </c>
      <c r="G139" s="172" t="s">
        <v>146</v>
      </c>
      <c r="H139" s="173">
        <v>0.23799999999999999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147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147</v>
      </c>
      <c r="BM139" s="181" t="s">
        <v>405</v>
      </c>
    </row>
    <row r="140" s="12" customFormat="1" ht="25.92" customHeight="1">
      <c r="A140" s="12"/>
      <c r="B140" s="155"/>
      <c r="C140" s="12"/>
      <c r="D140" s="156" t="s">
        <v>72</v>
      </c>
      <c r="E140" s="157" t="s">
        <v>164</v>
      </c>
      <c r="F140" s="157" t="s">
        <v>165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</f>
        <v>0</v>
      </c>
      <c r="Q140" s="161"/>
      <c r="R140" s="162">
        <f>R141</f>
        <v>0.016160000000000001</v>
      </c>
      <c r="S140" s="161"/>
      <c r="T140" s="163">
        <f>T141</f>
        <v>0.0071000000000000004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148</v>
      </c>
      <c r="AT140" s="164" t="s">
        <v>72</v>
      </c>
      <c r="AU140" s="164" t="s">
        <v>73</v>
      </c>
      <c r="AY140" s="156" t="s">
        <v>140</v>
      </c>
      <c r="BK140" s="165">
        <f>BK141</f>
        <v>0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166</v>
      </c>
      <c r="F141" s="166" t="s">
        <v>167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SUM(P142:P155)</f>
        <v>0</v>
      </c>
      <c r="Q141" s="161"/>
      <c r="R141" s="162">
        <f>SUM(R142:R155)</f>
        <v>0.016160000000000001</v>
      </c>
      <c r="S141" s="161"/>
      <c r="T141" s="163">
        <f>SUM(T142:T155)</f>
        <v>0.0071000000000000004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148</v>
      </c>
      <c r="AT141" s="164" t="s">
        <v>72</v>
      </c>
      <c r="AU141" s="164" t="s">
        <v>81</v>
      </c>
      <c r="AY141" s="156" t="s">
        <v>140</v>
      </c>
      <c r="BK141" s="165">
        <f>SUM(BK142:BK155)</f>
        <v>0</v>
      </c>
    </row>
    <row r="142" s="2" customFormat="1" ht="24.15" customHeight="1">
      <c r="A142" s="34"/>
      <c r="B142" s="168"/>
      <c r="C142" s="169" t="s">
        <v>250</v>
      </c>
      <c r="D142" s="169" t="s">
        <v>143</v>
      </c>
      <c r="E142" s="170" t="s">
        <v>169</v>
      </c>
      <c r="F142" s="171" t="s">
        <v>170</v>
      </c>
      <c r="G142" s="172" t="s">
        <v>171</v>
      </c>
      <c r="H142" s="173">
        <v>18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172</v>
      </c>
      <c r="AT142" s="181" t="s">
        <v>143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406</v>
      </c>
    </row>
    <row r="143" s="2" customFormat="1" ht="16.5" customHeight="1">
      <c r="A143" s="34"/>
      <c r="B143" s="168"/>
      <c r="C143" s="183" t="s">
        <v>254</v>
      </c>
      <c r="D143" s="183" t="s">
        <v>175</v>
      </c>
      <c r="E143" s="184" t="s">
        <v>407</v>
      </c>
      <c r="F143" s="185" t="s">
        <v>408</v>
      </c>
      <c r="G143" s="186" t="s">
        <v>171</v>
      </c>
      <c r="H143" s="187">
        <v>18.899999999999999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0.00010000000000000001</v>
      </c>
      <c r="R143" s="179">
        <f>Q143*H143</f>
        <v>0.00189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178</v>
      </c>
      <c r="AT143" s="181" t="s">
        <v>175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409</v>
      </c>
    </row>
    <row r="144" s="2" customFormat="1" ht="24.15" customHeight="1">
      <c r="A144" s="34"/>
      <c r="B144" s="168"/>
      <c r="C144" s="169" t="s">
        <v>234</v>
      </c>
      <c r="D144" s="169" t="s">
        <v>143</v>
      </c>
      <c r="E144" s="170" t="s">
        <v>190</v>
      </c>
      <c r="F144" s="171" t="s">
        <v>191</v>
      </c>
      <c r="G144" s="172" t="s">
        <v>183</v>
      </c>
      <c r="H144" s="173">
        <v>6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172</v>
      </c>
      <c r="AT144" s="181" t="s">
        <v>143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410</v>
      </c>
    </row>
    <row r="145" s="2" customFormat="1" ht="33" customHeight="1">
      <c r="A145" s="34"/>
      <c r="B145" s="168"/>
      <c r="C145" s="183" t="s">
        <v>238</v>
      </c>
      <c r="D145" s="183" t="s">
        <v>175</v>
      </c>
      <c r="E145" s="184" t="s">
        <v>194</v>
      </c>
      <c r="F145" s="185" t="s">
        <v>195</v>
      </c>
      <c r="G145" s="186" t="s">
        <v>183</v>
      </c>
      <c r="H145" s="187">
        <v>6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9.0000000000000006E-05</v>
      </c>
      <c r="R145" s="179">
        <f>Q145*H145</f>
        <v>0.00054000000000000001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178</v>
      </c>
      <c r="AT145" s="181" t="s">
        <v>175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411</v>
      </c>
    </row>
    <row r="146" s="2" customFormat="1" ht="24.15" customHeight="1">
      <c r="A146" s="34"/>
      <c r="B146" s="168"/>
      <c r="C146" s="169" t="s">
        <v>8</v>
      </c>
      <c r="D146" s="169" t="s">
        <v>143</v>
      </c>
      <c r="E146" s="170" t="s">
        <v>197</v>
      </c>
      <c r="F146" s="171" t="s">
        <v>198</v>
      </c>
      <c r="G146" s="172" t="s">
        <v>171</v>
      </c>
      <c r="H146" s="173">
        <v>90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172</v>
      </c>
      <c r="AT146" s="181" t="s">
        <v>143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412</v>
      </c>
    </row>
    <row r="147" s="2" customFormat="1" ht="24.15" customHeight="1">
      <c r="A147" s="34"/>
      <c r="B147" s="168"/>
      <c r="C147" s="183" t="s">
        <v>200</v>
      </c>
      <c r="D147" s="183" t="s">
        <v>175</v>
      </c>
      <c r="E147" s="184" t="s">
        <v>201</v>
      </c>
      <c r="F147" s="185" t="s">
        <v>202</v>
      </c>
      <c r="G147" s="186" t="s">
        <v>171</v>
      </c>
      <c r="H147" s="187">
        <v>103.5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39</v>
      </c>
      <c r="O147" s="73"/>
      <c r="P147" s="179">
        <f>O147*H147</f>
        <v>0</v>
      </c>
      <c r="Q147" s="179">
        <v>0.00012</v>
      </c>
      <c r="R147" s="179">
        <f>Q147*H147</f>
        <v>0.012420000000000001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178</v>
      </c>
      <c r="AT147" s="181" t="s">
        <v>175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413</v>
      </c>
    </row>
    <row r="148" s="2" customFormat="1" ht="24.15" customHeight="1">
      <c r="A148" s="34"/>
      <c r="B148" s="168"/>
      <c r="C148" s="169" t="s">
        <v>204</v>
      </c>
      <c r="D148" s="169" t="s">
        <v>143</v>
      </c>
      <c r="E148" s="170" t="s">
        <v>205</v>
      </c>
      <c r="F148" s="171" t="s">
        <v>206</v>
      </c>
      <c r="G148" s="172" t="s">
        <v>183</v>
      </c>
      <c r="H148" s="173">
        <v>3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172</v>
      </c>
      <c r="AT148" s="181" t="s">
        <v>143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414</v>
      </c>
    </row>
    <row r="149" s="2" customFormat="1" ht="24.15" customHeight="1">
      <c r="A149" s="34"/>
      <c r="B149" s="168"/>
      <c r="C149" s="169" t="s">
        <v>208</v>
      </c>
      <c r="D149" s="169" t="s">
        <v>143</v>
      </c>
      <c r="E149" s="170" t="s">
        <v>231</v>
      </c>
      <c r="F149" s="171" t="s">
        <v>232</v>
      </c>
      <c r="G149" s="172" t="s">
        <v>183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415</v>
      </c>
    </row>
    <row r="150" s="2" customFormat="1" ht="37.8" customHeight="1">
      <c r="A150" s="34"/>
      <c r="B150" s="168"/>
      <c r="C150" s="183" t="s">
        <v>172</v>
      </c>
      <c r="D150" s="183" t="s">
        <v>175</v>
      </c>
      <c r="E150" s="184" t="s">
        <v>235</v>
      </c>
      <c r="F150" s="185" t="s">
        <v>236</v>
      </c>
      <c r="G150" s="186" t="s">
        <v>183</v>
      </c>
      <c r="H150" s="187">
        <v>1</v>
      </c>
      <c r="I150" s="188"/>
      <c r="J150" s="189">
        <f>ROUND(I150*H150,2)</f>
        <v>0</v>
      </c>
      <c r="K150" s="190"/>
      <c r="L150" s="191"/>
      <c r="M150" s="192" t="s">
        <v>1</v>
      </c>
      <c r="N150" s="193" t="s">
        <v>39</v>
      </c>
      <c r="O150" s="73"/>
      <c r="P150" s="179">
        <f>O150*H150</f>
        <v>0</v>
      </c>
      <c r="Q150" s="179">
        <v>0.00046999999999999999</v>
      </c>
      <c r="R150" s="179">
        <f>Q150*H150</f>
        <v>0.00046999999999999999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178</v>
      </c>
      <c r="AT150" s="181" t="s">
        <v>175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416</v>
      </c>
    </row>
    <row r="151" s="2" customFormat="1" ht="16.5" customHeight="1">
      <c r="A151" s="34"/>
      <c r="B151" s="168"/>
      <c r="C151" s="169" t="s">
        <v>215</v>
      </c>
      <c r="D151" s="169" t="s">
        <v>143</v>
      </c>
      <c r="E151" s="170" t="s">
        <v>239</v>
      </c>
      <c r="F151" s="171" t="s">
        <v>240</v>
      </c>
      <c r="G151" s="172" t="s">
        <v>183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4.0000000000000003E-05</v>
      </c>
      <c r="T151" s="180">
        <f>S151*H151</f>
        <v>4.0000000000000003E-05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172</v>
      </c>
      <c r="AT151" s="181" t="s">
        <v>143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417</v>
      </c>
    </row>
    <row r="152" s="2" customFormat="1" ht="24.15" customHeight="1">
      <c r="A152" s="34"/>
      <c r="B152" s="168"/>
      <c r="C152" s="169" t="s">
        <v>219</v>
      </c>
      <c r="D152" s="169" t="s">
        <v>143</v>
      </c>
      <c r="E152" s="170" t="s">
        <v>243</v>
      </c>
      <c r="F152" s="171" t="s">
        <v>244</v>
      </c>
      <c r="G152" s="172" t="s">
        <v>183</v>
      </c>
      <c r="H152" s="173">
        <v>6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39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1.0000000000000001E-05</v>
      </c>
      <c r="T152" s="180">
        <f>S152*H152</f>
        <v>6.0000000000000008E-05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172</v>
      </c>
      <c r="AT152" s="181" t="s">
        <v>143</v>
      </c>
      <c r="AU152" s="181" t="s">
        <v>148</v>
      </c>
      <c r="AY152" s="15" t="s">
        <v>140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148</v>
      </c>
      <c r="BK152" s="182">
        <f>ROUND(I152*H152,2)</f>
        <v>0</v>
      </c>
      <c r="BL152" s="15" t="s">
        <v>172</v>
      </c>
      <c r="BM152" s="181" t="s">
        <v>418</v>
      </c>
    </row>
    <row r="153" s="2" customFormat="1" ht="44.25" customHeight="1">
      <c r="A153" s="34"/>
      <c r="B153" s="168"/>
      <c r="C153" s="169" t="s">
        <v>223</v>
      </c>
      <c r="D153" s="169" t="s">
        <v>143</v>
      </c>
      <c r="E153" s="170" t="s">
        <v>247</v>
      </c>
      <c r="F153" s="171" t="s">
        <v>248</v>
      </c>
      <c r="G153" s="172" t="s">
        <v>183</v>
      </c>
      <c r="H153" s="173">
        <v>7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39</v>
      </c>
      <c r="O153" s="73"/>
      <c r="P153" s="179">
        <f>O153*H153</f>
        <v>0</v>
      </c>
      <c r="Q153" s="179">
        <v>0</v>
      </c>
      <c r="R153" s="179">
        <f>Q153*H153</f>
        <v>0</v>
      </c>
      <c r="S153" s="179">
        <v>0.001</v>
      </c>
      <c r="T153" s="180">
        <f>S153*H153</f>
        <v>0.0070000000000000001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172</v>
      </c>
      <c r="AT153" s="181" t="s">
        <v>143</v>
      </c>
      <c r="AU153" s="181" t="s">
        <v>148</v>
      </c>
      <c r="AY153" s="15" t="s">
        <v>140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148</v>
      </c>
      <c r="BK153" s="182">
        <f>ROUND(I153*H153,2)</f>
        <v>0</v>
      </c>
      <c r="BL153" s="15" t="s">
        <v>172</v>
      </c>
      <c r="BM153" s="181" t="s">
        <v>419</v>
      </c>
    </row>
    <row r="154" s="2" customFormat="1" ht="37.8" customHeight="1">
      <c r="A154" s="34"/>
      <c r="B154" s="168"/>
      <c r="C154" s="169" t="s">
        <v>227</v>
      </c>
      <c r="D154" s="169" t="s">
        <v>143</v>
      </c>
      <c r="E154" s="170" t="s">
        <v>251</v>
      </c>
      <c r="F154" s="171" t="s">
        <v>252</v>
      </c>
      <c r="G154" s="172" t="s">
        <v>183</v>
      </c>
      <c r="H154" s="173">
        <v>6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39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172</v>
      </c>
      <c r="AT154" s="181" t="s">
        <v>143</v>
      </c>
      <c r="AU154" s="181" t="s">
        <v>148</v>
      </c>
      <c r="AY154" s="15" t="s">
        <v>140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148</v>
      </c>
      <c r="BK154" s="182">
        <f>ROUND(I154*H154,2)</f>
        <v>0</v>
      </c>
      <c r="BL154" s="15" t="s">
        <v>172</v>
      </c>
      <c r="BM154" s="181" t="s">
        <v>420</v>
      </c>
    </row>
    <row r="155" s="2" customFormat="1" ht="24.15" customHeight="1">
      <c r="A155" s="34"/>
      <c r="B155" s="168"/>
      <c r="C155" s="183" t="s">
        <v>7</v>
      </c>
      <c r="D155" s="183" t="s">
        <v>175</v>
      </c>
      <c r="E155" s="184" t="s">
        <v>311</v>
      </c>
      <c r="F155" s="185" t="s">
        <v>312</v>
      </c>
      <c r="G155" s="186" t="s">
        <v>183</v>
      </c>
      <c r="H155" s="187">
        <v>6</v>
      </c>
      <c r="I155" s="188"/>
      <c r="J155" s="189">
        <f>ROUND(I155*H155,2)</f>
        <v>0</v>
      </c>
      <c r="K155" s="190"/>
      <c r="L155" s="191"/>
      <c r="M155" s="194" t="s">
        <v>1</v>
      </c>
      <c r="N155" s="195" t="s">
        <v>39</v>
      </c>
      <c r="O155" s="196"/>
      <c r="P155" s="197">
        <f>O155*H155</f>
        <v>0</v>
      </c>
      <c r="Q155" s="197">
        <v>0.00013999999999999999</v>
      </c>
      <c r="R155" s="197">
        <f>Q155*H155</f>
        <v>0.00083999999999999993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178</v>
      </c>
      <c r="AT155" s="181" t="s">
        <v>175</v>
      </c>
      <c r="AU155" s="181" t="s">
        <v>148</v>
      </c>
      <c r="AY155" s="15" t="s">
        <v>140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148</v>
      </c>
      <c r="BK155" s="182">
        <f>ROUND(I155*H155,2)</f>
        <v>0</v>
      </c>
      <c r="BL155" s="15" t="s">
        <v>172</v>
      </c>
      <c r="BM155" s="181" t="s">
        <v>421</v>
      </c>
    </row>
    <row r="156" s="2" customFormat="1" ht="6.96" customHeight="1">
      <c r="A156" s="34"/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35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autoFilter ref="C122:K1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422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ROUND((SUM(BE120:BE150)),  2)</f>
        <v>0</v>
      </c>
      <c r="G33" s="34"/>
      <c r="H33" s="34"/>
      <c r="I33" s="124">
        <v>0.20999999999999999</v>
      </c>
      <c r="J33" s="123">
        <f>ROUND(((SUM(BE120:BE150))*I33),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ROUND((SUM(BF120:BF150)),  2)</f>
        <v>0</v>
      </c>
      <c r="G34" s="34"/>
      <c r="H34" s="34"/>
      <c r="I34" s="124">
        <v>0.12</v>
      </c>
      <c r="J34" s="123">
        <f>ROUND(((SUM(BF120:BF150))*I34),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ROUND((SUM(BG120:BG150)),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ROUND((SUM(BH120:BH150)),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ROUND((SUM(BI120:BI150)),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4.1 - Odborářská 74/678, Osvětlení chodeb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122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123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124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125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BD, oprava elektroinstalace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114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4.1 - Odborářská 74/678, Osvětlení chodeb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13. 3. 2025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126</v>
      </c>
      <c r="D119" s="147" t="s">
        <v>58</v>
      </c>
      <c r="E119" s="147" t="s">
        <v>54</v>
      </c>
      <c r="F119" s="147" t="s">
        <v>55</v>
      </c>
      <c r="G119" s="147" t="s">
        <v>127</v>
      </c>
      <c r="H119" s="147" t="s">
        <v>128</v>
      </c>
      <c r="I119" s="147" t="s">
        <v>129</v>
      </c>
      <c r="J119" s="148" t="s">
        <v>118</v>
      </c>
      <c r="K119" s="149" t="s">
        <v>130</v>
      </c>
      <c r="L119" s="150"/>
      <c r="M119" s="82" t="s">
        <v>1</v>
      </c>
      <c r="N119" s="83" t="s">
        <v>37</v>
      </c>
      <c r="O119" s="83" t="s">
        <v>131</v>
      </c>
      <c r="P119" s="83" t="s">
        <v>132</v>
      </c>
      <c r="Q119" s="83" t="s">
        <v>133</v>
      </c>
      <c r="R119" s="83" t="s">
        <v>134</v>
      </c>
      <c r="S119" s="83" t="s">
        <v>135</v>
      </c>
      <c r="T119" s="84" t="s">
        <v>136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137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0.059025000000000001</v>
      </c>
      <c r="S120" s="86"/>
      <c r="T120" s="153">
        <f>T121+T128</f>
        <v>0.0090400000000000012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120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138</v>
      </c>
      <c r="F121" s="157" t="s">
        <v>139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81</v>
      </c>
      <c r="AT121" s="164" t="s">
        <v>72</v>
      </c>
      <c r="AU121" s="164" t="s">
        <v>73</v>
      </c>
      <c r="AY121" s="156" t="s">
        <v>140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141</v>
      </c>
      <c r="F122" s="166" t="s">
        <v>142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</v>
      </c>
      <c r="S122" s="161"/>
      <c r="T122" s="163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81</v>
      </c>
      <c r="AT122" s="164" t="s">
        <v>72</v>
      </c>
      <c r="AU122" s="164" t="s">
        <v>81</v>
      </c>
      <c r="AY122" s="156" t="s">
        <v>140</v>
      </c>
      <c r="BK122" s="165">
        <f>SUM(BK123:BK127)</f>
        <v>0</v>
      </c>
    </row>
    <row r="123" s="2" customFormat="1" ht="24.15" customHeight="1">
      <c r="A123" s="34"/>
      <c r="B123" s="168"/>
      <c r="C123" s="169" t="s">
        <v>81</v>
      </c>
      <c r="D123" s="169" t="s">
        <v>143</v>
      </c>
      <c r="E123" s="170" t="s">
        <v>144</v>
      </c>
      <c r="F123" s="171" t="s">
        <v>145</v>
      </c>
      <c r="G123" s="172" t="s">
        <v>146</v>
      </c>
      <c r="H123" s="173">
        <v>0.0089999999999999993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147</v>
      </c>
      <c r="AT123" s="181" t="s">
        <v>143</v>
      </c>
      <c r="AU123" s="181" t="s">
        <v>148</v>
      </c>
      <c r="AY123" s="15" t="s">
        <v>140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148</v>
      </c>
      <c r="BK123" s="182">
        <f>ROUND(I123*H123,2)</f>
        <v>0</v>
      </c>
      <c r="BL123" s="15" t="s">
        <v>147</v>
      </c>
      <c r="BM123" s="181" t="s">
        <v>423</v>
      </c>
    </row>
    <row r="124" s="2" customFormat="1" ht="24.15" customHeight="1">
      <c r="A124" s="34"/>
      <c r="B124" s="168"/>
      <c r="C124" s="169" t="s">
        <v>148</v>
      </c>
      <c r="D124" s="169" t="s">
        <v>143</v>
      </c>
      <c r="E124" s="170" t="s">
        <v>150</v>
      </c>
      <c r="F124" s="171" t="s">
        <v>151</v>
      </c>
      <c r="G124" s="172" t="s">
        <v>146</v>
      </c>
      <c r="H124" s="173">
        <v>0.0089999999999999993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147</v>
      </c>
      <c r="AT124" s="181" t="s">
        <v>143</v>
      </c>
      <c r="AU124" s="181" t="s">
        <v>148</v>
      </c>
      <c r="AY124" s="15" t="s">
        <v>140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148</v>
      </c>
      <c r="BK124" s="182">
        <f>ROUND(I124*H124,2)</f>
        <v>0</v>
      </c>
      <c r="BL124" s="15" t="s">
        <v>147</v>
      </c>
      <c r="BM124" s="181" t="s">
        <v>424</v>
      </c>
    </row>
    <row r="125" s="2" customFormat="1" ht="24.15" customHeight="1">
      <c r="A125" s="34"/>
      <c r="B125" s="168"/>
      <c r="C125" s="169" t="s">
        <v>153</v>
      </c>
      <c r="D125" s="169" t="s">
        <v>143</v>
      </c>
      <c r="E125" s="170" t="s">
        <v>154</v>
      </c>
      <c r="F125" s="171" t="s">
        <v>155</v>
      </c>
      <c r="G125" s="172" t="s">
        <v>146</v>
      </c>
      <c r="H125" s="173">
        <v>0.089999999999999997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147</v>
      </c>
      <c r="AT125" s="181" t="s">
        <v>143</v>
      </c>
      <c r="AU125" s="181" t="s">
        <v>148</v>
      </c>
      <c r="AY125" s="15" t="s">
        <v>140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148</v>
      </c>
      <c r="BK125" s="182">
        <f>ROUND(I125*H125,2)</f>
        <v>0</v>
      </c>
      <c r="BL125" s="15" t="s">
        <v>147</v>
      </c>
      <c r="BM125" s="181" t="s">
        <v>425</v>
      </c>
    </row>
    <row r="126" s="2" customFormat="1" ht="33" customHeight="1">
      <c r="A126" s="34"/>
      <c r="B126" s="168"/>
      <c r="C126" s="169" t="s">
        <v>147</v>
      </c>
      <c r="D126" s="169" t="s">
        <v>143</v>
      </c>
      <c r="E126" s="170" t="s">
        <v>157</v>
      </c>
      <c r="F126" s="171" t="s">
        <v>158</v>
      </c>
      <c r="G126" s="172" t="s">
        <v>146</v>
      </c>
      <c r="H126" s="173">
        <v>0.0089999999999999993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426</v>
      </c>
    </row>
    <row r="127" s="2" customFormat="1" ht="33" customHeight="1">
      <c r="A127" s="34"/>
      <c r="B127" s="168"/>
      <c r="C127" s="169" t="s">
        <v>160</v>
      </c>
      <c r="D127" s="169" t="s">
        <v>143</v>
      </c>
      <c r="E127" s="170" t="s">
        <v>161</v>
      </c>
      <c r="F127" s="171" t="s">
        <v>162</v>
      </c>
      <c r="G127" s="172" t="s">
        <v>146</v>
      </c>
      <c r="H127" s="173">
        <v>0.0089999999999999993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427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164</v>
      </c>
      <c r="F128" s="157" t="s">
        <v>165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0.059025000000000001</v>
      </c>
      <c r="S128" s="161"/>
      <c r="T128" s="163">
        <f>T129</f>
        <v>0.0090400000000000012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148</v>
      </c>
      <c r="AT128" s="164" t="s">
        <v>72</v>
      </c>
      <c r="AU128" s="164" t="s">
        <v>73</v>
      </c>
      <c r="AY128" s="156" t="s">
        <v>140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166</v>
      </c>
      <c r="F129" s="166" t="s">
        <v>167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SUM(P130:P150)</f>
        <v>0</v>
      </c>
      <c r="Q129" s="161"/>
      <c r="R129" s="162">
        <f>SUM(R130:R150)</f>
        <v>0.059025000000000001</v>
      </c>
      <c r="S129" s="161"/>
      <c r="T129" s="163">
        <f>SUM(T130:T150)</f>
        <v>0.0090400000000000012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148</v>
      </c>
      <c r="AT129" s="164" t="s">
        <v>72</v>
      </c>
      <c r="AU129" s="164" t="s">
        <v>81</v>
      </c>
      <c r="AY129" s="156" t="s">
        <v>140</v>
      </c>
      <c r="BK129" s="165">
        <f>SUM(BK130:BK150)</f>
        <v>0</v>
      </c>
    </row>
    <row r="130" s="2" customFormat="1" ht="24.15" customHeight="1">
      <c r="A130" s="34"/>
      <c r="B130" s="168"/>
      <c r="C130" s="169" t="s">
        <v>168</v>
      </c>
      <c r="D130" s="169" t="s">
        <v>143</v>
      </c>
      <c r="E130" s="170" t="s">
        <v>169</v>
      </c>
      <c r="F130" s="171" t="s">
        <v>170</v>
      </c>
      <c r="G130" s="172" t="s">
        <v>171</v>
      </c>
      <c r="H130" s="173">
        <v>126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172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172</v>
      </c>
      <c r="BM130" s="181" t="s">
        <v>428</v>
      </c>
    </row>
    <row r="131" s="2" customFormat="1" ht="24.15" customHeight="1">
      <c r="A131" s="34"/>
      <c r="B131" s="168"/>
      <c r="C131" s="183" t="s">
        <v>174</v>
      </c>
      <c r="D131" s="183" t="s">
        <v>175</v>
      </c>
      <c r="E131" s="184" t="s">
        <v>176</v>
      </c>
      <c r="F131" s="185" t="s">
        <v>177</v>
      </c>
      <c r="G131" s="186" t="s">
        <v>171</v>
      </c>
      <c r="H131" s="187">
        <v>132.30000000000001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73"/>
      <c r="P131" s="179">
        <f>O131*H131</f>
        <v>0</v>
      </c>
      <c r="Q131" s="179">
        <v>0.00014999999999999999</v>
      </c>
      <c r="R131" s="179">
        <f>Q131*H131</f>
        <v>0.019845000000000002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178</v>
      </c>
      <c r="AT131" s="181" t="s">
        <v>175</v>
      </c>
      <c r="AU131" s="181" t="s">
        <v>148</v>
      </c>
      <c r="AY131" s="15" t="s">
        <v>140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148</v>
      </c>
      <c r="BK131" s="182">
        <f>ROUND(I131*H131,2)</f>
        <v>0</v>
      </c>
      <c r="BL131" s="15" t="s">
        <v>172</v>
      </c>
      <c r="BM131" s="181" t="s">
        <v>429</v>
      </c>
    </row>
    <row r="132" s="2" customFormat="1" ht="16.5" customHeight="1">
      <c r="A132" s="34"/>
      <c r="B132" s="168"/>
      <c r="C132" s="169" t="s">
        <v>180</v>
      </c>
      <c r="D132" s="169" t="s">
        <v>143</v>
      </c>
      <c r="E132" s="170" t="s">
        <v>181</v>
      </c>
      <c r="F132" s="171" t="s">
        <v>182</v>
      </c>
      <c r="G132" s="172" t="s">
        <v>183</v>
      </c>
      <c r="H132" s="173">
        <v>3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172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172</v>
      </c>
      <c r="BM132" s="181" t="s">
        <v>430</v>
      </c>
    </row>
    <row r="133" s="2" customFormat="1" ht="21.75" customHeight="1">
      <c r="A133" s="34"/>
      <c r="B133" s="168"/>
      <c r="C133" s="183" t="s">
        <v>185</v>
      </c>
      <c r="D133" s="183" t="s">
        <v>175</v>
      </c>
      <c r="E133" s="184" t="s">
        <v>186</v>
      </c>
      <c r="F133" s="185" t="s">
        <v>187</v>
      </c>
      <c r="G133" s="186" t="s">
        <v>183</v>
      </c>
      <c r="H133" s="187">
        <v>3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73"/>
      <c r="P133" s="179">
        <f>O133*H133</f>
        <v>0</v>
      </c>
      <c r="Q133" s="179">
        <v>4.0000000000000003E-05</v>
      </c>
      <c r="R133" s="179">
        <f>Q133*H133</f>
        <v>0.00012000000000000002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178</v>
      </c>
      <c r="AT133" s="181" t="s">
        <v>175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172</v>
      </c>
      <c r="BM133" s="181" t="s">
        <v>431</v>
      </c>
    </row>
    <row r="134" s="2" customFormat="1" ht="24.15" customHeight="1">
      <c r="A134" s="34"/>
      <c r="B134" s="168"/>
      <c r="C134" s="169" t="s">
        <v>189</v>
      </c>
      <c r="D134" s="169" t="s">
        <v>143</v>
      </c>
      <c r="E134" s="170" t="s">
        <v>190</v>
      </c>
      <c r="F134" s="171" t="s">
        <v>191</v>
      </c>
      <c r="G134" s="172" t="s">
        <v>183</v>
      </c>
      <c r="H134" s="173">
        <v>12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172</v>
      </c>
      <c r="AT134" s="181" t="s">
        <v>143</v>
      </c>
      <c r="AU134" s="181" t="s">
        <v>148</v>
      </c>
      <c r="AY134" s="15" t="s">
        <v>140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148</v>
      </c>
      <c r="BK134" s="182">
        <f>ROUND(I134*H134,2)</f>
        <v>0</v>
      </c>
      <c r="BL134" s="15" t="s">
        <v>172</v>
      </c>
      <c r="BM134" s="181" t="s">
        <v>432</v>
      </c>
    </row>
    <row r="135" s="2" customFormat="1" ht="33" customHeight="1">
      <c r="A135" s="34"/>
      <c r="B135" s="168"/>
      <c r="C135" s="183" t="s">
        <v>193</v>
      </c>
      <c r="D135" s="183" t="s">
        <v>175</v>
      </c>
      <c r="E135" s="184" t="s">
        <v>194</v>
      </c>
      <c r="F135" s="185" t="s">
        <v>195</v>
      </c>
      <c r="G135" s="186" t="s">
        <v>183</v>
      </c>
      <c r="H135" s="187">
        <v>12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73"/>
      <c r="P135" s="179">
        <f>O135*H135</f>
        <v>0</v>
      </c>
      <c r="Q135" s="179">
        <v>9.0000000000000006E-05</v>
      </c>
      <c r="R135" s="179">
        <f>Q135*H135</f>
        <v>0.00108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178</v>
      </c>
      <c r="AT135" s="181" t="s">
        <v>175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172</v>
      </c>
      <c r="BM135" s="181" t="s">
        <v>433</v>
      </c>
    </row>
    <row r="136" s="2" customFormat="1" ht="24.15" customHeight="1">
      <c r="A136" s="34"/>
      <c r="B136" s="168"/>
      <c r="C136" s="169" t="s">
        <v>8</v>
      </c>
      <c r="D136" s="169" t="s">
        <v>143</v>
      </c>
      <c r="E136" s="170" t="s">
        <v>197</v>
      </c>
      <c r="F136" s="171" t="s">
        <v>198</v>
      </c>
      <c r="G136" s="172" t="s">
        <v>171</v>
      </c>
      <c r="H136" s="173">
        <v>230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172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172</v>
      </c>
      <c r="BM136" s="181" t="s">
        <v>434</v>
      </c>
    </row>
    <row r="137" s="2" customFormat="1" ht="24.15" customHeight="1">
      <c r="A137" s="34"/>
      <c r="B137" s="168"/>
      <c r="C137" s="183" t="s">
        <v>200</v>
      </c>
      <c r="D137" s="183" t="s">
        <v>175</v>
      </c>
      <c r="E137" s="184" t="s">
        <v>201</v>
      </c>
      <c r="F137" s="185" t="s">
        <v>202</v>
      </c>
      <c r="G137" s="186" t="s">
        <v>171</v>
      </c>
      <c r="H137" s="187">
        <v>264.5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73"/>
      <c r="P137" s="179">
        <f>O137*H137</f>
        <v>0</v>
      </c>
      <c r="Q137" s="179">
        <v>0.00012</v>
      </c>
      <c r="R137" s="179">
        <f>Q137*H137</f>
        <v>0.031739999999999997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178</v>
      </c>
      <c r="AT137" s="181" t="s">
        <v>175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172</v>
      </c>
      <c r="BM137" s="181" t="s">
        <v>435</v>
      </c>
    </row>
    <row r="138" s="2" customFormat="1" ht="24.15" customHeight="1">
      <c r="A138" s="34"/>
      <c r="B138" s="168"/>
      <c r="C138" s="169" t="s">
        <v>204</v>
      </c>
      <c r="D138" s="169" t="s">
        <v>143</v>
      </c>
      <c r="E138" s="170" t="s">
        <v>205</v>
      </c>
      <c r="F138" s="171" t="s">
        <v>206</v>
      </c>
      <c r="G138" s="172" t="s">
        <v>183</v>
      </c>
      <c r="H138" s="173">
        <v>18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172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172</v>
      </c>
      <c r="BM138" s="181" t="s">
        <v>436</v>
      </c>
    </row>
    <row r="139" s="2" customFormat="1" ht="16.5" customHeight="1">
      <c r="A139" s="34"/>
      <c r="B139" s="168"/>
      <c r="C139" s="169" t="s">
        <v>208</v>
      </c>
      <c r="D139" s="169" t="s">
        <v>143</v>
      </c>
      <c r="E139" s="170" t="s">
        <v>209</v>
      </c>
      <c r="F139" s="171" t="s">
        <v>210</v>
      </c>
      <c r="G139" s="172" t="s">
        <v>183</v>
      </c>
      <c r="H139" s="173">
        <v>15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172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172</v>
      </c>
      <c r="BM139" s="181" t="s">
        <v>437</v>
      </c>
    </row>
    <row r="140" s="2" customFormat="1" ht="16.5" customHeight="1">
      <c r="A140" s="34"/>
      <c r="B140" s="168"/>
      <c r="C140" s="183" t="s">
        <v>172</v>
      </c>
      <c r="D140" s="183" t="s">
        <v>175</v>
      </c>
      <c r="E140" s="184" t="s">
        <v>212</v>
      </c>
      <c r="F140" s="185" t="s">
        <v>213</v>
      </c>
      <c r="G140" s="186" t="s">
        <v>183</v>
      </c>
      <c r="H140" s="187">
        <v>15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73"/>
      <c r="P140" s="179">
        <f>O140*H140</f>
        <v>0</v>
      </c>
      <c r="Q140" s="179">
        <v>1.0000000000000001E-05</v>
      </c>
      <c r="R140" s="179">
        <f>Q140*H140</f>
        <v>0.00015000000000000001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178</v>
      </c>
      <c r="AT140" s="181" t="s">
        <v>175</v>
      </c>
      <c r="AU140" s="181" t="s">
        <v>148</v>
      </c>
      <c r="AY140" s="15" t="s">
        <v>140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148</v>
      </c>
      <c r="BK140" s="182">
        <f>ROUND(I140*H140,2)</f>
        <v>0</v>
      </c>
      <c r="BL140" s="15" t="s">
        <v>172</v>
      </c>
      <c r="BM140" s="181" t="s">
        <v>438</v>
      </c>
    </row>
    <row r="141" s="2" customFormat="1" ht="24.15" customHeight="1">
      <c r="A141" s="34"/>
      <c r="B141" s="168"/>
      <c r="C141" s="169" t="s">
        <v>215</v>
      </c>
      <c r="D141" s="169" t="s">
        <v>143</v>
      </c>
      <c r="E141" s="170" t="s">
        <v>216</v>
      </c>
      <c r="F141" s="171" t="s">
        <v>217</v>
      </c>
      <c r="G141" s="172" t="s">
        <v>183</v>
      </c>
      <c r="H141" s="173">
        <v>3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172</v>
      </c>
      <c r="AT141" s="181" t="s">
        <v>143</v>
      </c>
      <c r="AU141" s="181" t="s">
        <v>148</v>
      </c>
      <c r="AY141" s="15" t="s">
        <v>140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148</v>
      </c>
      <c r="BK141" s="182">
        <f>ROUND(I141*H141,2)</f>
        <v>0</v>
      </c>
      <c r="BL141" s="15" t="s">
        <v>172</v>
      </c>
      <c r="BM141" s="181" t="s">
        <v>439</v>
      </c>
    </row>
    <row r="142" s="2" customFormat="1" ht="16.5" customHeight="1">
      <c r="A142" s="34"/>
      <c r="B142" s="168"/>
      <c r="C142" s="183" t="s">
        <v>219</v>
      </c>
      <c r="D142" s="183" t="s">
        <v>175</v>
      </c>
      <c r="E142" s="184" t="s">
        <v>220</v>
      </c>
      <c r="F142" s="185" t="s">
        <v>221</v>
      </c>
      <c r="G142" s="186" t="s">
        <v>183</v>
      </c>
      <c r="H142" s="187">
        <v>3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73"/>
      <c r="P142" s="179">
        <f>O142*H142</f>
        <v>0</v>
      </c>
      <c r="Q142" s="179">
        <v>4.0000000000000003E-05</v>
      </c>
      <c r="R142" s="179">
        <f>Q142*H142</f>
        <v>0.00012000000000000002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178</v>
      </c>
      <c r="AT142" s="181" t="s">
        <v>175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440</v>
      </c>
    </row>
    <row r="143" s="2" customFormat="1" ht="21.75" customHeight="1">
      <c r="A143" s="34"/>
      <c r="B143" s="168"/>
      <c r="C143" s="169" t="s">
        <v>223</v>
      </c>
      <c r="D143" s="169" t="s">
        <v>143</v>
      </c>
      <c r="E143" s="170" t="s">
        <v>224</v>
      </c>
      <c r="F143" s="171" t="s">
        <v>225</v>
      </c>
      <c r="G143" s="172" t="s">
        <v>183</v>
      </c>
      <c r="H143" s="173">
        <v>12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172</v>
      </c>
      <c r="AT143" s="181" t="s">
        <v>143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441</v>
      </c>
    </row>
    <row r="144" s="2" customFormat="1" ht="33" customHeight="1">
      <c r="A144" s="34"/>
      <c r="B144" s="168"/>
      <c r="C144" s="183" t="s">
        <v>227</v>
      </c>
      <c r="D144" s="183" t="s">
        <v>175</v>
      </c>
      <c r="E144" s="184" t="s">
        <v>228</v>
      </c>
      <c r="F144" s="185" t="s">
        <v>229</v>
      </c>
      <c r="G144" s="186" t="s">
        <v>183</v>
      </c>
      <c r="H144" s="187">
        <v>12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73"/>
      <c r="P144" s="179">
        <f>O144*H144</f>
        <v>0</v>
      </c>
      <c r="Q144" s="179">
        <v>0.00010000000000000001</v>
      </c>
      <c r="R144" s="179">
        <f>Q144*H144</f>
        <v>0.0012000000000000001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178</v>
      </c>
      <c r="AT144" s="181" t="s">
        <v>175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442</v>
      </c>
    </row>
    <row r="145" s="2" customFormat="1" ht="24.15" customHeight="1">
      <c r="A145" s="34"/>
      <c r="B145" s="168"/>
      <c r="C145" s="169" t="s">
        <v>7</v>
      </c>
      <c r="D145" s="169" t="s">
        <v>143</v>
      </c>
      <c r="E145" s="170" t="s">
        <v>231</v>
      </c>
      <c r="F145" s="171" t="s">
        <v>232</v>
      </c>
      <c r="G145" s="172" t="s">
        <v>183</v>
      </c>
      <c r="H145" s="173">
        <v>3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172</v>
      </c>
      <c r="AT145" s="181" t="s">
        <v>143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443</v>
      </c>
    </row>
    <row r="146" s="2" customFormat="1" ht="37.8" customHeight="1">
      <c r="A146" s="34"/>
      <c r="B146" s="168"/>
      <c r="C146" s="183" t="s">
        <v>234</v>
      </c>
      <c r="D146" s="183" t="s">
        <v>175</v>
      </c>
      <c r="E146" s="184" t="s">
        <v>235</v>
      </c>
      <c r="F146" s="185" t="s">
        <v>236</v>
      </c>
      <c r="G146" s="186" t="s">
        <v>183</v>
      </c>
      <c r="H146" s="187">
        <v>3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39</v>
      </c>
      <c r="O146" s="73"/>
      <c r="P146" s="179">
        <f>O146*H146</f>
        <v>0</v>
      </c>
      <c r="Q146" s="179">
        <v>0.00046999999999999999</v>
      </c>
      <c r="R146" s="179">
        <f>Q146*H146</f>
        <v>0.00141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178</v>
      </c>
      <c r="AT146" s="181" t="s">
        <v>175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444</v>
      </c>
    </row>
    <row r="147" s="2" customFormat="1" ht="16.5" customHeight="1">
      <c r="A147" s="34"/>
      <c r="B147" s="168"/>
      <c r="C147" s="169" t="s">
        <v>238</v>
      </c>
      <c r="D147" s="169" t="s">
        <v>143</v>
      </c>
      <c r="E147" s="170" t="s">
        <v>239</v>
      </c>
      <c r="F147" s="171" t="s">
        <v>240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4.0000000000000003E-05</v>
      </c>
      <c r="T147" s="180">
        <f>S147*H147</f>
        <v>4.0000000000000003E-05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445</v>
      </c>
    </row>
    <row r="148" s="2" customFormat="1" ht="44.25" customHeight="1">
      <c r="A148" s="34"/>
      <c r="B148" s="168"/>
      <c r="C148" s="169" t="s">
        <v>246</v>
      </c>
      <c r="D148" s="169" t="s">
        <v>143</v>
      </c>
      <c r="E148" s="170" t="s">
        <v>247</v>
      </c>
      <c r="F148" s="171" t="s">
        <v>248</v>
      </c>
      <c r="G148" s="172" t="s">
        <v>183</v>
      </c>
      <c r="H148" s="173">
        <v>9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0.001</v>
      </c>
      <c r="T148" s="180">
        <f>S148*H148</f>
        <v>0.0090000000000000011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172</v>
      </c>
      <c r="AT148" s="181" t="s">
        <v>143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446</v>
      </c>
    </row>
    <row r="149" s="2" customFormat="1" ht="37.8" customHeight="1">
      <c r="A149" s="34"/>
      <c r="B149" s="168"/>
      <c r="C149" s="169" t="s">
        <v>250</v>
      </c>
      <c r="D149" s="169" t="s">
        <v>143</v>
      </c>
      <c r="E149" s="170" t="s">
        <v>251</v>
      </c>
      <c r="F149" s="171" t="s">
        <v>252</v>
      </c>
      <c r="G149" s="172" t="s">
        <v>183</v>
      </c>
      <c r="H149" s="173">
        <v>24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447</v>
      </c>
    </row>
    <row r="150" s="2" customFormat="1" ht="37.8" customHeight="1">
      <c r="A150" s="34"/>
      <c r="B150" s="168"/>
      <c r="C150" s="183" t="s">
        <v>254</v>
      </c>
      <c r="D150" s="183" t="s">
        <v>175</v>
      </c>
      <c r="E150" s="184" t="s">
        <v>255</v>
      </c>
      <c r="F150" s="185" t="s">
        <v>256</v>
      </c>
      <c r="G150" s="186" t="s">
        <v>183</v>
      </c>
      <c r="H150" s="187">
        <v>24</v>
      </c>
      <c r="I150" s="188"/>
      <c r="J150" s="189">
        <f>ROUND(I150*H150,2)</f>
        <v>0</v>
      </c>
      <c r="K150" s="190"/>
      <c r="L150" s="191"/>
      <c r="M150" s="194" t="s">
        <v>1</v>
      </c>
      <c r="N150" s="195" t="s">
        <v>39</v>
      </c>
      <c r="O150" s="196"/>
      <c r="P150" s="197">
        <f>O150*H150</f>
        <v>0</v>
      </c>
      <c r="Q150" s="197">
        <v>0.00013999999999999999</v>
      </c>
      <c r="R150" s="197">
        <f>Q150*H150</f>
        <v>0.0033599999999999997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178</v>
      </c>
      <c r="AT150" s="181" t="s">
        <v>175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448</v>
      </c>
    </row>
    <row r="151" s="2" customFormat="1" ht="6.96" customHeight="1">
      <c r="A151" s="34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35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113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BD, oprava elektroinstalace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114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449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13. 3. 2025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ROUND((SUM(BE123:BE153)),  2)</f>
        <v>0</v>
      </c>
      <c r="G33" s="34"/>
      <c r="H33" s="34"/>
      <c r="I33" s="124">
        <v>0.20999999999999999</v>
      </c>
      <c r="J33" s="123">
        <f>ROUND(((SUM(BE123:BE153))*I33),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ROUND((SUM(BF123:BF153)),  2)</f>
        <v>0</v>
      </c>
      <c r="G34" s="34"/>
      <c r="H34" s="34"/>
      <c r="I34" s="124">
        <v>0.12</v>
      </c>
      <c r="J34" s="123">
        <f>ROUND(((SUM(BF123:BF153))*I34),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ROUND((SUM(BG123:BG153)),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ROUND((SUM(BH123:BH153)),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ROUND((SUM(BI123:BI153)),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BD, oprava elektroinstalace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4.2 - Odborářská 74/678, Osvětlení schodiště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13. 3. 2025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117</v>
      </c>
      <c r="D94" s="125"/>
      <c r="E94" s="125"/>
      <c r="F94" s="125"/>
      <c r="G94" s="125"/>
      <c r="H94" s="125"/>
      <c r="I94" s="125"/>
      <c r="J94" s="134" t="s">
        <v>118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119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120</v>
      </c>
    </row>
    <row r="97" s="9" customFormat="1" ht="24.96" customHeight="1">
      <c r="A97" s="9"/>
      <c r="B97" s="136"/>
      <c r="C97" s="9"/>
      <c r="D97" s="137" t="s">
        <v>121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259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260</v>
      </c>
      <c r="E99" s="142"/>
      <c r="F99" s="142"/>
      <c r="G99" s="142"/>
      <c r="H99" s="142"/>
      <c r="I99" s="142"/>
      <c r="J99" s="143">
        <f>J128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261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122</v>
      </c>
      <c r="E101" s="142"/>
      <c r="F101" s="142"/>
      <c r="G101" s="142"/>
      <c r="H101" s="142"/>
      <c r="I101" s="142"/>
      <c r="J101" s="143">
        <f>J134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123</v>
      </c>
      <c r="E102" s="138"/>
      <c r="F102" s="138"/>
      <c r="G102" s="138"/>
      <c r="H102" s="138"/>
      <c r="I102" s="138"/>
      <c r="J102" s="139">
        <f>J140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124</v>
      </c>
      <c r="E103" s="142"/>
      <c r="F103" s="142"/>
      <c r="G103" s="142"/>
      <c r="H103" s="142"/>
      <c r="I103" s="142"/>
      <c r="J103" s="143">
        <f>J141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125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Ostrava, BD, oprava elektroinstalace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114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4.2 - Odborářská 74/678, Osvětlení schodiště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13. 3. 2025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126</v>
      </c>
      <c r="D122" s="147" t="s">
        <v>58</v>
      </c>
      <c r="E122" s="147" t="s">
        <v>54</v>
      </c>
      <c r="F122" s="147" t="s">
        <v>55</v>
      </c>
      <c r="G122" s="147" t="s">
        <v>127</v>
      </c>
      <c r="H122" s="147" t="s">
        <v>128</v>
      </c>
      <c r="I122" s="147" t="s">
        <v>129</v>
      </c>
      <c r="J122" s="148" t="s">
        <v>118</v>
      </c>
      <c r="K122" s="149" t="s">
        <v>130</v>
      </c>
      <c r="L122" s="150"/>
      <c r="M122" s="82" t="s">
        <v>1</v>
      </c>
      <c r="N122" s="83" t="s">
        <v>37</v>
      </c>
      <c r="O122" s="83" t="s">
        <v>131</v>
      </c>
      <c r="P122" s="83" t="s">
        <v>132</v>
      </c>
      <c r="Q122" s="83" t="s">
        <v>133</v>
      </c>
      <c r="R122" s="83" t="s">
        <v>134</v>
      </c>
      <c r="S122" s="83" t="s">
        <v>135</v>
      </c>
      <c r="T122" s="84" t="s">
        <v>136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137</v>
      </c>
      <c r="D123" s="34"/>
      <c r="E123" s="34"/>
      <c r="F123" s="34"/>
      <c r="G123" s="34"/>
      <c r="H123" s="34"/>
      <c r="I123" s="34"/>
      <c r="J123" s="151">
        <f>BK123</f>
        <v>0</v>
      </c>
      <c r="K123" s="34"/>
      <c r="L123" s="35"/>
      <c r="M123" s="85"/>
      <c r="N123" s="69"/>
      <c r="O123" s="86"/>
      <c r="P123" s="152">
        <f>P124+P140</f>
        <v>0</v>
      </c>
      <c r="Q123" s="86"/>
      <c r="R123" s="152">
        <f>R124+R140</f>
        <v>0.52074999999999994</v>
      </c>
      <c r="S123" s="86"/>
      <c r="T123" s="153">
        <f>T124+T140</f>
        <v>0.23810000000000001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120</v>
      </c>
      <c r="BK123" s="154">
        <f>BK124+BK140</f>
        <v>0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138</v>
      </c>
      <c r="F124" s="157" t="s">
        <v>139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P125+P128+P131+P134</f>
        <v>0</v>
      </c>
      <c r="Q124" s="161"/>
      <c r="R124" s="162">
        <f>R125+R128+R131+R134</f>
        <v>0.50624999999999998</v>
      </c>
      <c r="S124" s="161"/>
      <c r="T124" s="163">
        <f>T125+T128+T131+T134</f>
        <v>0.23100000000000001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73</v>
      </c>
      <c r="AY124" s="156" t="s">
        <v>140</v>
      </c>
      <c r="BK124" s="165">
        <f>BK125+BK128+BK131+BK134</f>
        <v>0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153</v>
      </c>
      <c r="F125" s="166" t="s">
        <v>262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SUM(P126:P127)</f>
        <v>0</v>
      </c>
      <c r="Q125" s="161"/>
      <c r="R125" s="162">
        <f>SUM(R126:R127)</f>
        <v>0.15840000000000001</v>
      </c>
      <c r="S125" s="161"/>
      <c r="T125" s="16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81</v>
      </c>
      <c r="AT125" s="164" t="s">
        <v>72</v>
      </c>
      <c r="AU125" s="164" t="s">
        <v>81</v>
      </c>
      <c r="AY125" s="156" t="s">
        <v>140</v>
      </c>
      <c r="BK125" s="165">
        <f>SUM(BK126:BK127)</f>
        <v>0</v>
      </c>
    </row>
    <row r="126" s="2" customFormat="1" ht="24.15" customHeight="1">
      <c r="A126" s="34"/>
      <c r="B126" s="168"/>
      <c r="C126" s="169" t="s">
        <v>81</v>
      </c>
      <c r="D126" s="169" t="s">
        <v>143</v>
      </c>
      <c r="E126" s="170" t="s">
        <v>264</v>
      </c>
      <c r="F126" s="171" t="s">
        <v>265</v>
      </c>
      <c r="G126" s="172" t="s">
        <v>183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0.00249</v>
      </c>
      <c r="R126" s="179">
        <f>Q126*H126</f>
        <v>0.01494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147</v>
      </c>
      <c r="AT126" s="181" t="s">
        <v>143</v>
      </c>
      <c r="AU126" s="181" t="s">
        <v>148</v>
      </c>
      <c r="AY126" s="15" t="s">
        <v>140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148</v>
      </c>
      <c r="BK126" s="182">
        <f>ROUND(I126*H126,2)</f>
        <v>0</v>
      </c>
      <c r="BL126" s="15" t="s">
        <v>147</v>
      </c>
      <c r="BM126" s="181" t="s">
        <v>450</v>
      </c>
    </row>
    <row r="127" s="2" customFormat="1" ht="33" customHeight="1">
      <c r="A127" s="34"/>
      <c r="B127" s="168"/>
      <c r="C127" s="169" t="s">
        <v>148</v>
      </c>
      <c r="D127" s="169" t="s">
        <v>143</v>
      </c>
      <c r="E127" s="170" t="s">
        <v>268</v>
      </c>
      <c r="F127" s="171" t="s">
        <v>269</v>
      </c>
      <c r="G127" s="172" t="s">
        <v>183</v>
      </c>
      <c r="H127" s="173">
        <v>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0.023910000000000001</v>
      </c>
      <c r="R127" s="179">
        <f>Q127*H127</f>
        <v>0.14346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147</v>
      </c>
      <c r="AT127" s="181" t="s">
        <v>143</v>
      </c>
      <c r="AU127" s="181" t="s">
        <v>148</v>
      </c>
      <c r="AY127" s="15" t="s">
        <v>140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148</v>
      </c>
      <c r="BK127" s="182">
        <f>ROUND(I127*H127,2)</f>
        <v>0</v>
      </c>
      <c r="BL127" s="15" t="s">
        <v>147</v>
      </c>
      <c r="BM127" s="181" t="s">
        <v>451</v>
      </c>
    </row>
    <row r="128" s="12" customFormat="1" ht="22.8" customHeight="1">
      <c r="A128" s="12"/>
      <c r="B128" s="155"/>
      <c r="C128" s="12"/>
      <c r="D128" s="156" t="s">
        <v>72</v>
      </c>
      <c r="E128" s="166" t="s">
        <v>168</v>
      </c>
      <c r="F128" s="166" t="s">
        <v>271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SUM(P129:P130)</f>
        <v>0</v>
      </c>
      <c r="Q128" s="161"/>
      <c r="R128" s="162">
        <f>SUM(R129:R130)</f>
        <v>0.34784999999999999</v>
      </c>
      <c r="S128" s="161"/>
      <c r="T128" s="16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81</v>
      </c>
      <c r="AY128" s="156" t="s">
        <v>140</v>
      </c>
      <c r="BK128" s="165">
        <f>SUM(BK129:BK130)</f>
        <v>0</v>
      </c>
    </row>
    <row r="129" s="2" customFormat="1" ht="21.75" customHeight="1">
      <c r="A129" s="34"/>
      <c r="B129" s="168"/>
      <c r="C129" s="169" t="s">
        <v>153</v>
      </c>
      <c r="D129" s="169" t="s">
        <v>143</v>
      </c>
      <c r="E129" s="170" t="s">
        <v>273</v>
      </c>
      <c r="F129" s="171" t="s">
        <v>274</v>
      </c>
      <c r="G129" s="172" t="s">
        <v>275</v>
      </c>
      <c r="H129" s="173">
        <v>4.5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0.040000000000000001</v>
      </c>
      <c r="R129" s="179">
        <f>Q129*H129</f>
        <v>0.17999999999999999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147</v>
      </c>
      <c r="AT129" s="181" t="s">
        <v>143</v>
      </c>
      <c r="AU129" s="181" t="s">
        <v>148</v>
      </c>
      <c r="AY129" s="15" t="s">
        <v>140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148</v>
      </c>
      <c r="BK129" s="182">
        <f>ROUND(I129*H129,2)</f>
        <v>0</v>
      </c>
      <c r="BL129" s="15" t="s">
        <v>147</v>
      </c>
      <c r="BM129" s="181" t="s">
        <v>452</v>
      </c>
    </row>
    <row r="130" s="2" customFormat="1" ht="21.75" customHeight="1">
      <c r="A130" s="34"/>
      <c r="B130" s="168"/>
      <c r="C130" s="169" t="s">
        <v>147</v>
      </c>
      <c r="D130" s="169" t="s">
        <v>143</v>
      </c>
      <c r="E130" s="170" t="s">
        <v>278</v>
      </c>
      <c r="F130" s="171" t="s">
        <v>279</v>
      </c>
      <c r="G130" s="172" t="s">
        <v>275</v>
      </c>
      <c r="H130" s="173">
        <v>4.5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0.0373</v>
      </c>
      <c r="R130" s="179">
        <f>Q130*H130</f>
        <v>0.16785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147</v>
      </c>
      <c r="AT130" s="181" t="s">
        <v>143</v>
      </c>
      <c r="AU130" s="181" t="s">
        <v>148</v>
      </c>
      <c r="AY130" s="15" t="s">
        <v>140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148</v>
      </c>
      <c r="BK130" s="182">
        <f>ROUND(I130*H130,2)</f>
        <v>0</v>
      </c>
      <c r="BL130" s="15" t="s">
        <v>147</v>
      </c>
      <c r="BM130" s="181" t="s">
        <v>453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185</v>
      </c>
      <c r="F131" s="166" t="s">
        <v>281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SUM(P132:P133)</f>
        <v>0</v>
      </c>
      <c r="Q131" s="161"/>
      <c r="R131" s="162">
        <f>SUM(R132:R133)</f>
        <v>0</v>
      </c>
      <c r="S131" s="161"/>
      <c r="T131" s="163">
        <f>SUM(T132:T133)</f>
        <v>0.23100000000000001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81</v>
      </c>
      <c r="AT131" s="164" t="s">
        <v>72</v>
      </c>
      <c r="AU131" s="164" t="s">
        <v>81</v>
      </c>
      <c r="AY131" s="156" t="s">
        <v>140</v>
      </c>
      <c r="BK131" s="165">
        <f>SUM(BK132:BK133)</f>
        <v>0</v>
      </c>
    </row>
    <row r="132" s="2" customFormat="1" ht="24.15" customHeight="1">
      <c r="A132" s="34"/>
      <c r="B132" s="168"/>
      <c r="C132" s="169" t="s">
        <v>160</v>
      </c>
      <c r="D132" s="169" t="s">
        <v>143</v>
      </c>
      <c r="E132" s="170" t="s">
        <v>283</v>
      </c>
      <c r="F132" s="171" t="s">
        <v>284</v>
      </c>
      <c r="G132" s="172" t="s">
        <v>183</v>
      </c>
      <c r="H132" s="173">
        <v>6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0.001</v>
      </c>
      <c r="T132" s="180">
        <f>S132*H132</f>
        <v>0.0060000000000000001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147</v>
      </c>
      <c r="AT132" s="181" t="s">
        <v>143</v>
      </c>
      <c r="AU132" s="181" t="s">
        <v>148</v>
      </c>
      <c r="AY132" s="15" t="s">
        <v>140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148</v>
      </c>
      <c r="BK132" s="182">
        <f>ROUND(I132*H132,2)</f>
        <v>0</v>
      </c>
      <c r="BL132" s="15" t="s">
        <v>147</v>
      </c>
      <c r="BM132" s="181" t="s">
        <v>454</v>
      </c>
    </row>
    <row r="133" s="2" customFormat="1" ht="24.15" customHeight="1">
      <c r="A133" s="34"/>
      <c r="B133" s="168"/>
      <c r="C133" s="169" t="s">
        <v>168</v>
      </c>
      <c r="D133" s="169" t="s">
        <v>143</v>
      </c>
      <c r="E133" s="170" t="s">
        <v>286</v>
      </c>
      <c r="F133" s="171" t="s">
        <v>287</v>
      </c>
      <c r="G133" s="172" t="s">
        <v>171</v>
      </c>
      <c r="H133" s="173">
        <v>45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0.0050000000000000001</v>
      </c>
      <c r="T133" s="180">
        <f>S133*H133</f>
        <v>0.22500000000000001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147</v>
      </c>
      <c r="AT133" s="181" t="s">
        <v>143</v>
      </c>
      <c r="AU133" s="181" t="s">
        <v>148</v>
      </c>
      <c r="AY133" s="15" t="s">
        <v>140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148</v>
      </c>
      <c r="BK133" s="182">
        <f>ROUND(I133*H133,2)</f>
        <v>0</v>
      </c>
      <c r="BL133" s="15" t="s">
        <v>147</v>
      </c>
      <c r="BM133" s="181" t="s">
        <v>455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141</v>
      </c>
      <c r="F134" s="166" t="s">
        <v>142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SUM(P135:P139)</f>
        <v>0</v>
      </c>
      <c r="Q134" s="161"/>
      <c r="R134" s="162">
        <f>SUM(R135:R139)</f>
        <v>0</v>
      </c>
      <c r="S134" s="161"/>
      <c r="T134" s="16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72</v>
      </c>
      <c r="AU134" s="164" t="s">
        <v>81</v>
      </c>
      <c r="AY134" s="156" t="s">
        <v>140</v>
      </c>
      <c r="BK134" s="165">
        <f>SUM(BK135:BK139)</f>
        <v>0</v>
      </c>
    </row>
    <row r="135" s="2" customFormat="1" ht="24.15" customHeight="1">
      <c r="A135" s="34"/>
      <c r="B135" s="168"/>
      <c r="C135" s="169" t="s">
        <v>174</v>
      </c>
      <c r="D135" s="169" t="s">
        <v>143</v>
      </c>
      <c r="E135" s="170" t="s">
        <v>144</v>
      </c>
      <c r="F135" s="171" t="s">
        <v>145</v>
      </c>
      <c r="G135" s="172" t="s">
        <v>146</v>
      </c>
      <c r="H135" s="173">
        <v>0.23799999999999999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147</v>
      </c>
      <c r="AT135" s="181" t="s">
        <v>143</v>
      </c>
      <c r="AU135" s="181" t="s">
        <v>148</v>
      </c>
      <c r="AY135" s="15" t="s">
        <v>140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148</v>
      </c>
      <c r="BK135" s="182">
        <f>ROUND(I135*H135,2)</f>
        <v>0</v>
      </c>
      <c r="BL135" s="15" t="s">
        <v>147</v>
      </c>
      <c r="BM135" s="181" t="s">
        <v>456</v>
      </c>
    </row>
    <row r="136" s="2" customFormat="1" ht="24.15" customHeight="1">
      <c r="A136" s="34"/>
      <c r="B136" s="168"/>
      <c r="C136" s="169" t="s">
        <v>180</v>
      </c>
      <c r="D136" s="169" t="s">
        <v>143</v>
      </c>
      <c r="E136" s="170" t="s">
        <v>150</v>
      </c>
      <c r="F136" s="171" t="s">
        <v>151</v>
      </c>
      <c r="G136" s="172" t="s">
        <v>146</v>
      </c>
      <c r="H136" s="173">
        <v>0.23799999999999999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147</v>
      </c>
      <c r="AT136" s="181" t="s">
        <v>143</v>
      </c>
      <c r="AU136" s="181" t="s">
        <v>148</v>
      </c>
      <c r="AY136" s="15" t="s">
        <v>140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148</v>
      </c>
      <c r="BK136" s="182">
        <f>ROUND(I136*H136,2)</f>
        <v>0</v>
      </c>
      <c r="BL136" s="15" t="s">
        <v>147</v>
      </c>
      <c r="BM136" s="181" t="s">
        <v>457</v>
      </c>
    </row>
    <row r="137" s="2" customFormat="1" ht="24.15" customHeight="1">
      <c r="A137" s="34"/>
      <c r="B137" s="168"/>
      <c r="C137" s="169" t="s">
        <v>185</v>
      </c>
      <c r="D137" s="169" t="s">
        <v>143</v>
      </c>
      <c r="E137" s="170" t="s">
        <v>154</v>
      </c>
      <c r="F137" s="171" t="s">
        <v>155</v>
      </c>
      <c r="G137" s="172" t="s">
        <v>146</v>
      </c>
      <c r="H137" s="173">
        <v>0.23799999999999999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147</v>
      </c>
      <c r="AT137" s="181" t="s">
        <v>143</v>
      </c>
      <c r="AU137" s="181" t="s">
        <v>148</v>
      </c>
      <c r="AY137" s="15" t="s">
        <v>140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148</v>
      </c>
      <c r="BK137" s="182">
        <f>ROUND(I137*H137,2)</f>
        <v>0</v>
      </c>
      <c r="BL137" s="15" t="s">
        <v>147</v>
      </c>
      <c r="BM137" s="181" t="s">
        <v>458</v>
      </c>
    </row>
    <row r="138" s="2" customFormat="1" ht="33" customHeight="1">
      <c r="A138" s="34"/>
      <c r="B138" s="168"/>
      <c r="C138" s="169" t="s">
        <v>189</v>
      </c>
      <c r="D138" s="169" t="s">
        <v>143</v>
      </c>
      <c r="E138" s="170" t="s">
        <v>157</v>
      </c>
      <c r="F138" s="171" t="s">
        <v>158</v>
      </c>
      <c r="G138" s="172" t="s">
        <v>146</v>
      </c>
      <c r="H138" s="173">
        <v>0.23799999999999999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147</v>
      </c>
      <c r="AT138" s="181" t="s">
        <v>143</v>
      </c>
      <c r="AU138" s="181" t="s">
        <v>148</v>
      </c>
      <c r="AY138" s="15" t="s">
        <v>140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148</v>
      </c>
      <c r="BK138" s="182">
        <f>ROUND(I138*H138,2)</f>
        <v>0</v>
      </c>
      <c r="BL138" s="15" t="s">
        <v>147</v>
      </c>
      <c r="BM138" s="181" t="s">
        <v>459</v>
      </c>
    </row>
    <row r="139" s="2" customFormat="1" ht="33" customHeight="1">
      <c r="A139" s="34"/>
      <c r="B139" s="168"/>
      <c r="C139" s="169" t="s">
        <v>193</v>
      </c>
      <c r="D139" s="169" t="s">
        <v>143</v>
      </c>
      <c r="E139" s="170" t="s">
        <v>161</v>
      </c>
      <c r="F139" s="171" t="s">
        <v>162</v>
      </c>
      <c r="G139" s="172" t="s">
        <v>146</v>
      </c>
      <c r="H139" s="173">
        <v>0.23799999999999999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147</v>
      </c>
      <c r="AT139" s="181" t="s">
        <v>143</v>
      </c>
      <c r="AU139" s="181" t="s">
        <v>148</v>
      </c>
      <c r="AY139" s="15" t="s">
        <v>140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148</v>
      </c>
      <c r="BK139" s="182">
        <f>ROUND(I139*H139,2)</f>
        <v>0</v>
      </c>
      <c r="BL139" s="15" t="s">
        <v>147</v>
      </c>
      <c r="BM139" s="181" t="s">
        <v>460</v>
      </c>
    </row>
    <row r="140" s="12" customFormat="1" ht="25.92" customHeight="1">
      <c r="A140" s="12"/>
      <c r="B140" s="155"/>
      <c r="C140" s="12"/>
      <c r="D140" s="156" t="s">
        <v>72</v>
      </c>
      <c r="E140" s="157" t="s">
        <v>164</v>
      </c>
      <c r="F140" s="157" t="s">
        <v>165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</f>
        <v>0</v>
      </c>
      <c r="Q140" s="161"/>
      <c r="R140" s="162">
        <f>R141</f>
        <v>0.014500000000000001</v>
      </c>
      <c r="S140" s="161"/>
      <c r="T140" s="163">
        <f>T141</f>
        <v>0.0071000000000000004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148</v>
      </c>
      <c r="AT140" s="164" t="s">
        <v>72</v>
      </c>
      <c r="AU140" s="164" t="s">
        <v>73</v>
      </c>
      <c r="AY140" s="156" t="s">
        <v>140</v>
      </c>
      <c r="BK140" s="165">
        <f>BK141</f>
        <v>0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166</v>
      </c>
      <c r="F141" s="166" t="s">
        <v>167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SUM(P142:P153)</f>
        <v>0</v>
      </c>
      <c r="Q141" s="161"/>
      <c r="R141" s="162">
        <f>SUM(R142:R153)</f>
        <v>0.014500000000000001</v>
      </c>
      <c r="S141" s="161"/>
      <c r="T141" s="163">
        <f>SUM(T142:T153)</f>
        <v>0.0071000000000000004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148</v>
      </c>
      <c r="AT141" s="164" t="s">
        <v>72</v>
      </c>
      <c r="AU141" s="164" t="s">
        <v>81</v>
      </c>
      <c r="AY141" s="156" t="s">
        <v>140</v>
      </c>
      <c r="BK141" s="165">
        <f>SUM(BK142:BK153)</f>
        <v>0</v>
      </c>
    </row>
    <row r="142" s="2" customFormat="1" ht="24.15" customHeight="1">
      <c r="A142" s="34"/>
      <c r="B142" s="168"/>
      <c r="C142" s="169" t="s">
        <v>204</v>
      </c>
      <c r="D142" s="169" t="s">
        <v>143</v>
      </c>
      <c r="E142" s="170" t="s">
        <v>190</v>
      </c>
      <c r="F142" s="171" t="s">
        <v>191</v>
      </c>
      <c r="G142" s="172" t="s">
        <v>183</v>
      </c>
      <c r="H142" s="173">
        <v>7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172</v>
      </c>
      <c r="AT142" s="181" t="s">
        <v>143</v>
      </c>
      <c r="AU142" s="181" t="s">
        <v>148</v>
      </c>
      <c r="AY142" s="15" t="s">
        <v>140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148</v>
      </c>
      <c r="BK142" s="182">
        <f>ROUND(I142*H142,2)</f>
        <v>0</v>
      </c>
      <c r="BL142" s="15" t="s">
        <v>172</v>
      </c>
      <c r="BM142" s="181" t="s">
        <v>461</v>
      </c>
    </row>
    <row r="143" s="2" customFormat="1" ht="33" customHeight="1">
      <c r="A143" s="34"/>
      <c r="B143" s="168"/>
      <c r="C143" s="183" t="s">
        <v>208</v>
      </c>
      <c r="D143" s="183" t="s">
        <v>175</v>
      </c>
      <c r="E143" s="184" t="s">
        <v>194</v>
      </c>
      <c r="F143" s="185" t="s">
        <v>195</v>
      </c>
      <c r="G143" s="186" t="s">
        <v>183</v>
      </c>
      <c r="H143" s="187">
        <v>7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73"/>
      <c r="P143" s="179">
        <f>O143*H143</f>
        <v>0</v>
      </c>
      <c r="Q143" s="179">
        <v>9.0000000000000006E-05</v>
      </c>
      <c r="R143" s="179">
        <f>Q143*H143</f>
        <v>0.00063000000000000003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178</v>
      </c>
      <c r="AT143" s="181" t="s">
        <v>175</v>
      </c>
      <c r="AU143" s="181" t="s">
        <v>148</v>
      </c>
      <c r="AY143" s="15" t="s">
        <v>140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148</v>
      </c>
      <c r="BK143" s="182">
        <f>ROUND(I143*H143,2)</f>
        <v>0</v>
      </c>
      <c r="BL143" s="15" t="s">
        <v>172</v>
      </c>
      <c r="BM143" s="181" t="s">
        <v>462</v>
      </c>
    </row>
    <row r="144" s="2" customFormat="1" ht="24.15" customHeight="1">
      <c r="A144" s="34"/>
      <c r="B144" s="168"/>
      <c r="C144" s="169" t="s">
        <v>172</v>
      </c>
      <c r="D144" s="169" t="s">
        <v>143</v>
      </c>
      <c r="E144" s="170" t="s">
        <v>197</v>
      </c>
      <c r="F144" s="171" t="s">
        <v>198</v>
      </c>
      <c r="G144" s="172" t="s">
        <v>171</v>
      </c>
      <c r="H144" s="173">
        <v>90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172</v>
      </c>
      <c r="AT144" s="181" t="s">
        <v>143</v>
      </c>
      <c r="AU144" s="181" t="s">
        <v>148</v>
      </c>
      <c r="AY144" s="15" t="s">
        <v>140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148</v>
      </c>
      <c r="BK144" s="182">
        <f>ROUND(I144*H144,2)</f>
        <v>0</v>
      </c>
      <c r="BL144" s="15" t="s">
        <v>172</v>
      </c>
      <c r="BM144" s="181" t="s">
        <v>463</v>
      </c>
    </row>
    <row r="145" s="2" customFormat="1" ht="24.15" customHeight="1">
      <c r="A145" s="34"/>
      <c r="B145" s="168"/>
      <c r="C145" s="183" t="s">
        <v>215</v>
      </c>
      <c r="D145" s="183" t="s">
        <v>175</v>
      </c>
      <c r="E145" s="184" t="s">
        <v>201</v>
      </c>
      <c r="F145" s="185" t="s">
        <v>202</v>
      </c>
      <c r="G145" s="186" t="s">
        <v>171</v>
      </c>
      <c r="H145" s="187">
        <v>103.5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73"/>
      <c r="P145" s="179">
        <f>O145*H145</f>
        <v>0</v>
      </c>
      <c r="Q145" s="179">
        <v>0.00012</v>
      </c>
      <c r="R145" s="179">
        <f>Q145*H145</f>
        <v>0.012420000000000001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178</v>
      </c>
      <c r="AT145" s="181" t="s">
        <v>175</v>
      </c>
      <c r="AU145" s="181" t="s">
        <v>148</v>
      </c>
      <c r="AY145" s="15" t="s">
        <v>140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148</v>
      </c>
      <c r="BK145" s="182">
        <f>ROUND(I145*H145,2)</f>
        <v>0</v>
      </c>
      <c r="BL145" s="15" t="s">
        <v>172</v>
      </c>
      <c r="BM145" s="181" t="s">
        <v>464</v>
      </c>
    </row>
    <row r="146" s="2" customFormat="1" ht="24.15" customHeight="1">
      <c r="A146" s="34"/>
      <c r="B146" s="168"/>
      <c r="C146" s="169" t="s">
        <v>219</v>
      </c>
      <c r="D146" s="169" t="s">
        <v>143</v>
      </c>
      <c r="E146" s="170" t="s">
        <v>205</v>
      </c>
      <c r="F146" s="171" t="s">
        <v>206</v>
      </c>
      <c r="G146" s="172" t="s">
        <v>183</v>
      </c>
      <c r="H146" s="173">
        <v>3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172</v>
      </c>
      <c r="AT146" s="181" t="s">
        <v>143</v>
      </c>
      <c r="AU146" s="181" t="s">
        <v>148</v>
      </c>
      <c r="AY146" s="15" t="s">
        <v>140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148</v>
      </c>
      <c r="BK146" s="182">
        <f>ROUND(I146*H146,2)</f>
        <v>0</v>
      </c>
      <c r="BL146" s="15" t="s">
        <v>172</v>
      </c>
      <c r="BM146" s="181" t="s">
        <v>465</v>
      </c>
    </row>
    <row r="147" s="2" customFormat="1" ht="24.15" customHeight="1">
      <c r="A147" s="34"/>
      <c r="B147" s="168"/>
      <c r="C147" s="169" t="s">
        <v>223</v>
      </c>
      <c r="D147" s="169" t="s">
        <v>143</v>
      </c>
      <c r="E147" s="170" t="s">
        <v>231</v>
      </c>
      <c r="F147" s="171" t="s">
        <v>232</v>
      </c>
      <c r="G147" s="172" t="s">
        <v>183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172</v>
      </c>
      <c r="AT147" s="181" t="s">
        <v>143</v>
      </c>
      <c r="AU147" s="181" t="s">
        <v>148</v>
      </c>
      <c r="AY147" s="15" t="s">
        <v>140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148</v>
      </c>
      <c r="BK147" s="182">
        <f>ROUND(I147*H147,2)</f>
        <v>0</v>
      </c>
      <c r="BL147" s="15" t="s">
        <v>172</v>
      </c>
      <c r="BM147" s="181" t="s">
        <v>466</v>
      </c>
    </row>
    <row r="148" s="2" customFormat="1" ht="37.8" customHeight="1">
      <c r="A148" s="34"/>
      <c r="B148" s="168"/>
      <c r="C148" s="183" t="s">
        <v>227</v>
      </c>
      <c r="D148" s="183" t="s">
        <v>175</v>
      </c>
      <c r="E148" s="184" t="s">
        <v>235</v>
      </c>
      <c r="F148" s="185" t="s">
        <v>236</v>
      </c>
      <c r="G148" s="186" t="s">
        <v>183</v>
      </c>
      <c r="H148" s="187">
        <v>1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39</v>
      </c>
      <c r="O148" s="73"/>
      <c r="P148" s="179">
        <f>O148*H148</f>
        <v>0</v>
      </c>
      <c r="Q148" s="179">
        <v>0.00046999999999999999</v>
      </c>
      <c r="R148" s="179">
        <f>Q148*H148</f>
        <v>0.00046999999999999999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178</v>
      </c>
      <c r="AT148" s="181" t="s">
        <v>175</v>
      </c>
      <c r="AU148" s="181" t="s">
        <v>148</v>
      </c>
      <c r="AY148" s="15" t="s">
        <v>140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148</v>
      </c>
      <c r="BK148" s="182">
        <f>ROUND(I148*H148,2)</f>
        <v>0</v>
      </c>
      <c r="BL148" s="15" t="s">
        <v>172</v>
      </c>
      <c r="BM148" s="181" t="s">
        <v>467</v>
      </c>
    </row>
    <row r="149" s="2" customFormat="1" ht="16.5" customHeight="1">
      <c r="A149" s="34"/>
      <c r="B149" s="168"/>
      <c r="C149" s="169" t="s">
        <v>7</v>
      </c>
      <c r="D149" s="169" t="s">
        <v>143</v>
      </c>
      <c r="E149" s="170" t="s">
        <v>239</v>
      </c>
      <c r="F149" s="171" t="s">
        <v>240</v>
      </c>
      <c r="G149" s="172" t="s">
        <v>183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4.0000000000000003E-05</v>
      </c>
      <c r="T149" s="180">
        <f>S149*H149</f>
        <v>4.0000000000000003E-05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172</v>
      </c>
      <c r="AT149" s="181" t="s">
        <v>143</v>
      </c>
      <c r="AU149" s="181" t="s">
        <v>148</v>
      </c>
      <c r="AY149" s="15" t="s">
        <v>140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148</v>
      </c>
      <c r="BK149" s="182">
        <f>ROUND(I149*H149,2)</f>
        <v>0</v>
      </c>
      <c r="BL149" s="15" t="s">
        <v>172</v>
      </c>
      <c r="BM149" s="181" t="s">
        <v>468</v>
      </c>
    </row>
    <row r="150" s="2" customFormat="1" ht="24.15" customHeight="1">
      <c r="A150" s="34"/>
      <c r="B150" s="168"/>
      <c r="C150" s="169" t="s">
        <v>234</v>
      </c>
      <c r="D150" s="169" t="s">
        <v>143</v>
      </c>
      <c r="E150" s="170" t="s">
        <v>243</v>
      </c>
      <c r="F150" s="171" t="s">
        <v>244</v>
      </c>
      <c r="G150" s="172" t="s">
        <v>183</v>
      </c>
      <c r="H150" s="173">
        <v>6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1.0000000000000001E-05</v>
      </c>
      <c r="T150" s="180">
        <f>S150*H150</f>
        <v>6.0000000000000008E-05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172</v>
      </c>
      <c r="AT150" s="181" t="s">
        <v>143</v>
      </c>
      <c r="AU150" s="181" t="s">
        <v>148</v>
      </c>
      <c r="AY150" s="15" t="s">
        <v>140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148</v>
      </c>
      <c r="BK150" s="182">
        <f>ROUND(I150*H150,2)</f>
        <v>0</v>
      </c>
      <c r="BL150" s="15" t="s">
        <v>172</v>
      </c>
      <c r="BM150" s="181" t="s">
        <v>469</v>
      </c>
    </row>
    <row r="151" s="2" customFormat="1" ht="44.25" customHeight="1">
      <c r="A151" s="34"/>
      <c r="B151" s="168"/>
      <c r="C151" s="169" t="s">
        <v>238</v>
      </c>
      <c r="D151" s="169" t="s">
        <v>143</v>
      </c>
      <c r="E151" s="170" t="s">
        <v>247</v>
      </c>
      <c r="F151" s="171" t="s">
        <v>248</v>
      </c>
      <c r="G151" s="172" t="s">
        <v>183</v>
      </c>
      <c r="H151" s="173">
        <v>7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0.001</v>
      </c>
      <c r="T151" s="180">
        <f>S151*H151</f>
        <v>0.0070000000000000001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172</v>
      </c>
      <c r="AT151" s="181" t="s">
        <v>143</v>
      </c>
      <c r="AU151" s="181" t="s">
        <v>148</v>
      </c>
      <c r="AY151" s="15" t="s">
        <v>140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148</v>
      </c>
      <c r="BK151" s="182">
        <f>ROUND(I151*H151,2)</f>
        <v>0</v>
      </c>
      <c r="BL151" s="15" t="s">
        <v>172</v>
      </c>
      <c r="BM151" s="181" t="s">
        <v>470</v>
      </c>
    </row>
    <row r="152" s="2" customFormat="1" ht="37.8" customHeight="1">
      <c r="A152" s="34"/>
      <c r="B152" s="168"/>
      <c r="C152" s="169" t="s">
        <v>242</v>
      </c>
      <c r="D152" s="169" t="s">
        <v>143</v>
      </c>
      <c r="E152" s="170" t="s">
        <v>251</v>
      </c>
      <c r="F152" s="171" t="s">
        <v>252</v>
      </c>
      <c r="G152" s="172" t="s">
        <v>183</v>
      </c>
      <c r="H152" s="173">
        <v>7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39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172</v>
      </c>
      <c r="AT152" s="181" t="s">
        <v>143</v>
      </c>
      <c r="AU152" s="181" t="s">
        <v>148</v>
      </c>
      <c r="AY152" s="15" t="s">
        <v>140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148</v>
      </c>
      <c r="BK152" s="182">
        <f>ROUND(I152*H152,2)</f>
        <v>0</v>
      </c>
      <c r="BL152" s="15" t="s">
        <v>172</v>
      </c>
      <c r="BM152" s="181" t="s">
        <v>471</v>
      </c>
    </row>
    <row r="153" s="2" customFormat="1" ht="24.15" customHeight="1">
      <c r="A153" s="34"/>
      <c r="B153" s="168"/>
      <c r="C153" s="183" t="s">
        <v>246</v>
      </c>
      <c r="D153" s="183" t="s">
        <v>175</v>
      </c>
      <c r="E153" s="184" t="s">
        <v>311</v>
      </c>
      <c r="F153" s="185" t="s">
        <v>312</v>
      </c>
      <c r="G153" s="186" t="s">
        <v>183</v>
      </c>
      <c r="H153" s="187">
        <v>7</v>
      </c>
      <c r="I153" s="188"/>
      <c r="J153" s="189">
        <f>ROUND(I153*H153,2)</f>
        <v>0</v>
      </c>
      <c r="K153" s="190"/>
      <c r="L153" s="191"/>
      <c r="M153" s="194" t="s">
        <v>1</v>
      </c>
      <c r="N153" s="195" t="s">
        <v>39</v>
      </c>
      <c r="O153" s="196"/>
      <c r="P153" s="197">
        <f>O153*H153</f>
        <v>0</v>
      </c>
      <c r="Q153" s="197">
        <v>0.00013999999999999999</v>
      </c>
      <c r="R153" s="197">
        <f>Q153*H153</f>
        <v>0.00097999999999999997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178</v>
      </c>
      <c r="AT153" s="181" t="s">
        <v>175</v>
      </c>
      <c r="AU153" s="181" t="s">
        <v>148</v>
      </c>
      <c r="AY153" s="15" t="s">
        <v>140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148</v>
      </c>
      <c r="BK153" s="182">
        <f>ROUND(I153*H153,2)</f>
        <v>0</v>
      </c>
      <c r="BL153" s="15" t="s">
        <v>172</v>
      </c>
      <c r="BM153" s="181" t="s">
        <v>472</v>
      </c>
    </row>
    <row r="154" s="2" customFormat="1" ht="6.96" customHeight="1">
      <c r="A154" s="34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2:K15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2025-03-14T13:16:41Z</dcterms:created>
  <dcterms:modified xsi:type="dcterms:W3CDTF">2025-03-14T13:16:47Z</dcterms:modified>
</cp:coreProperties>
</file>